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770" windowHeight="10440" tabRatio="587"/>
  </bookViews>
  <sheets>
    <sheet name="MPS(input)" sheetId="30" r:id="rId1"/>
    <sheet name="MPS(calc_process)" sheetId="31" r:id="rId2"/>
    <sheet name="MSS" sheetId="33" r:id="rId3"/>
  </sheets>
  <externalReferences>
    <externalReference r:id="rId4"/>
    <externalReference r:id="rId5"/>
  </externalReferences>
  <definedNames>
    <definedName name="a" localSheetId="2">#REF!</definedName>
    <definedName name="a">#REF!</definedName>
    <definedName name="aa" localSheetId="2">#REF!</definedName>
    <definedName name="aa">#REF!</definedName>
    <definedName name="b" localSheetId="2">#REF!</definedName>
    <definedName name="b">#REF!</definedName>
    <definedName name="_xlnm.Print_Area" localSheetId="1">'MPS(calc_process)'!$A$1:$I$127</definedName>
    <definedName name="_xlnm.Print_Area" localSheetId="0">'MPS(input)'!$A$1:$K$23</definedName>
    <definedName name="v" localSheetId="2">'[1]MPS(calc_process)'!#REF!</definedName>
    <definedName name="v">'MPS(calc_process)'!#REF!</definedName>
    <definedName name="w" localSheetId="2">'[2]1-1_Exist_default_input'!#REF!</definedName>
    <definedName name="w">'[2]1-1_Exist_default_input'!#REF!</definedName>
    <definedName name="x" localSheetId="2">#REF!</definedName>
    <definedName name="x">#REF!</definedName>
    <definedName name="z" localSheetId="2">#REF!</definedName>
    <definedName name="z">#REF!</definedName>
    <definedName name="化石燃料種別1">'MPS(calc_process)'!$E$78:$E$81</definedName>
    <definedName name="化石燃料種別2" localSheetId="2">#REF!</definedName>
    <definedName name="化石燃料種別2">#REF!</definedName>
    <definedName name="化石燃料種別3" localSheetId="2">#REF!</definedName>
    <definedName name="化石燃料種別3">#REF!</definedName>
    <definedName name="係数種別1" localSheetId="2">'[1]MPS(calc_process)'!#REF!</definedName>
    <definedName name="係数種別1">'MPS(calc_process)'!#REF!</definedName>
    <definedName name="係数種別2" localSheetId="2">#REF!</definedName>
    <definedName name="係数種別2">#REF!</definedName>
    <definedName name="係数種別3">#REF!</definedName>
    <definedName name="種別">'[2]1-2_Exist_default_result'!$C$22:$C$23</definedName>
    <definedName name="種類">'[2]1-1_Exist_default_input'!#REF!</definedName>
    <definedName name="植物種別1" localSheetId="2">'[1]MPS(calc_process)'!$E$66:$E$70</definedName>
    <definedName name="植物種別1">'MPS(calc_process)'!#REF!</definedName>
    <definedName name="植物種別3" localSheetId="2">#REF!</definedName>
    <definedName name="植物種別3">#REF!</definedName>
  </definedNames>
  <calcPr calcId="125725"/>
</workbook>
</file>

<file path=xl/calcChain.xml><?xml version="1.0" encoding="utf-8"?>
<calcChain xmlns="http://schemas.openxmlformats.org/spreadsheetml/2006/main">
  <c r="G60" i="31"/>
  <c r="G69"/>
  <c r="G65"/>
  <c r="G61"/>
  <c r="G56"/>
  <c r="F126"/>
  <c r="E9" i="30"/>
  <c r="E8"/>
  <c r="E7"/>
  <c r="I1" i="31" l="1"/>
  <c r="G6"/>
  <c r="B18" i="30"/>
</calcChain>
</file>

<file path=xl/sharedStrings.xml><?xml version="1.0" encoding="utf-8"?>
<sst xmlns="http://schemas.openxmlformats.org/spreadsheetml/2006/main" count="274" uniqueCount="189">
  <si>
    <r>
      <t>PE</t>
    </r>
    <r>
      <rPr>
        <vertAlign val="subscript"/>
        <sz val="11"/>
        <color indexed="8"/>
        <rFont val="Arial"/>
        <family val="2"/>
      </rPr>
      <t>y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</si>
  <si>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</t>
    </r>
    <phoneticPr fontId="3"/>
  </si>
  <si>
    <r>
      <t>ER</t>
    </r>
    <r>
      <rPr>
        <vertAlign val="subscript"/>
        <sz val="11"/>
        <color indexed="8"/>
        <rFont val="Arial"/>
        <family val="2"/>
      </rPr>
      <t>y</t>
    </r>
    <phoneticPr fontId="3"/>
  </si>
  <si>
    <t>Value</t>
    <phoneticPr fontId="3"/>
  </si>
  <si>
    <t>Units</t>
    <phoneticPr fontId="3"/>
  </si>
  <si>
    <t>1. Calculations for emission reductions</t>
    <phoneticPr fontId="3"/>
  </si>
  <si>
    <t>2. Selected default values, etc.</t>
    <phoneticPr fontId="3"/>
  </si>
  <si>
    <t>3. Calculations for reference emissions</t>
    <phoneticPr fontId="3"/>
  </si>
  <si>
    <t>4. Calculations of the project emissions</t>
    <phoneticPr fontId="3"/>
  </si>
  <si>
    <t>Fuel type</t>
    <phoneticPr fontId="3"/>
  </si>
  <si>
    <t>Parameter</t>
  </si>
  <si>
    <t>[List of Default Values]</t>
    <phoneticPr fontId="3"/>
  </si>
  <si>
    <t>Emission reductions during the period of year y</t>
    <phoneticPr fontId="3"/>
  </si>
  <si>
    <t>Reference emissions during the period of year y</t>
    <phoneticPr fontId="3"/>
  </si>
  <si>
    <t>Project emissions during the period of year y</t>
    <phoneticPr fontId="3"/>
  </si>
  <si>
    <r>
      <t xml:space="preserve">Table 2: Project-specific parameters to be fixed </t>
    </r>
    <r>
      <rPr>
        <b/>
        <i/>
        <sz val="14"/>
        <color indexed="8"/>
        <rFont val="Arial"/>
        <family val="2"/>
      </rPr>
      <t>ex ante</t>
    </r>
    <phoneticPr fontId="3"/>
  </si>
  <si>
    <r>
      <t xml:space="preserve">Table3: </t>
    </r>
    <r>
      <rPr>
        <b/>
        <i/>
        <sz val="14"/>
        <color indexed="8"/>
        <rFont val="Arial"/>
        <family val="2"/>
      </rPr>
      <t>Ex-ante</t>
    </r>
    <r>
      <rPr>
        <b/>
        <sz val="14"/>
        <color indexed="8"/>
        <rFont val="Arial"/>
        <family val="2"/>
      </rPr>
      <t xml:space="preserve"> estimation of CO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emission reductions</t>
    </r>
    <phoneticPr fontId="3"/>
  </si>
  <si>
    <t>[Monitoring option]</t>
    <phoneticPr fontId="3"/>
  </si>
  <si>
    <t>(a)</t>
    <phoneticPr fontId="3"/>
  </si>
  <si>
    <t>(b)</t>
    <phoneticPr fontId="3"/>
  </si>
  <si>
    <t>(c)</t>
    <phoneticPr fontId="3"/>
  </si>
  <si>
    <t>(d)</t>
    <phoneticPr fontId="3"/>
  </si>
  <si>
    <t>(e)</t>
    <phoneticPr fontId="3"/>
  </si>
  <si>
    <t>(f)</t>
    <phoneticPr fontId="3"/>
  </si>
  <si>
    <t>(g)</t>
    <phoneticPr fontId="3"/>
  </si>
  <si>
    <t>(h)</t>
    <phoneticPr fontId="3"/>
  </si>
  <si>
    <t>(i)</t>
    <phoneticPr fontId="3"/>
  </si>
  <si>
    <t>(j)</t>
    <phoneticPr fontId="3"/>
  </si>
  <si>
    <t>Monitoring point No.</t>
    <phoneticPr fontId="3"/>
  </si>
  <si>
    <t>Parameters</t>
    <phoneticPr fontId="3"/>
  </si>
  <si>
    <t>Description of data</t>
    <phoneticPr fontId="3"/>
  </si>
  <si>
    <t>Estimated Values</t>
    <phoneticPr fontId="3"/>
  </si>
  <si>
    <t>Units</t>
    <phoneticPr fontId="3"/>
  </si>
  <si>
    <t>Monitoring option</t>
    <phoneticPr fontId="3"/>
  </si>
  <si>
    <t>Source of data</t>
    <phoneticPr fontId="3"/>
  </si>
  <si>
    <t>Measurement methods and procedures</t>
    <phoneticPr fontId="3"/>
  </si>
  <si>
    <t>Monitoring frequency</t>
    <phoneticPr fontId="3"/>
  </si>
  <si>
    <t>Other comments</t>
    <phoneticPr fontId="3"/>
  </si>
  <si>
    <t>Option B</t>
    <phoneticPr fontId="3"/>
  </si>
  <si>
    <t>Option A</t>
    <phoneticPr fontId="3"/>
  </si>
  <si>
    <t>Based on public data which is measured by entities other than the project participants (Data used: publicly recognized data such as statistical data and specifications)</t>
    <phoneticPr fontId="3"/>
  </si>
  <si>
    <t>Based on the amount of transaction which is measured directly using measuring equipments (Data used: commercial evidence such as invoices)</t>
    <phoneticPr fontId="3"/>
  </si>
  <si>
    <t>Option C</t>
    <phoneticPr fontId="3"/>
  </si>
  <si>
    <t>Based on the actual measurement using measuring equipments (Data used: measured values)</t>
    <phoneticPr fontId="3"/>
  </si>
  <si>
    <r>
      <t>CO</t>
    </r>
    <r>
      <rPr>
        <b/>
        <vertAlign val="subscript"/>
        <sz val="14"/>
        <color indexed="9"/>
        <rFont val="Arial"/>
        <family val="2"/>
      </rPr>
      <t>2</t>
    </r>
    <r>
      <rPr>
        <b/>
        <sz val="14"/>
        <color indexed="9"/>
        <rFont val="Arial"/>
        <family val="2"/>
      </rPr>
      <t xml:space="preserve"> emission reductions</t>
    </r>
    <phoneticPr fontId="3"/>
  </si>
  <si>
    <r>
      <t>tCO</t>
    </r>
    <r>
      <rPr>
        <vertAlign val="subscript"/>
        <sz val="14"/>
        <color indexed="8"/>
        <rFont val="Arial"/>
        <family val="2"/>
      </rPr>
      <t>2</t>
    </r>
    <r>
      <rPr>
        <sz val="14"/>
        <color indexed="8"/>
        <rFont val="Arial"/>
        <family val="2"/>
      </rPr>
      <t>/y</t>
    </r>
    <phoneticPr fontId="3"/>
  </si>
  <si>
    <t>Responsible personnel</t>
  </si>
  <si>
    <t>Monitoring Structure Sheet [Attachment to Project Design Document]</t>
    <phoneticPr fontId="26"/>
  </si>
  <si>
    <t>Role</t>
    <phoneticPr fontId="26"/>
  </si>
  <si>
    <t>Monitoring Spreadsheet: JCM-JP-MN-001 Ver.1.0</t>
  </si>
  <si>
    <t>Monitoring Spreadsheet: JCM-JP-MN-001 Ver.1.0</t>
    <phoneticPr fontId="3"/>
  </si>
  <si>
    <t>Monitoring Plan Sheet (input sheet) [Attachment to Project Design Document]</t>
    <phoneticPr fontId="3"/>
  </si>
  <si>
    <r>
      <t xml:space="preserve">Table 1: Parameters to be monitored </t>
    </r>
    <r>
      <rPr>
        <b/>
        <i/>
        <sz val="14"/>
        <color indexed="8"/>
        <rFont val="Arial"/>
        <family val="2"/>
      </rPr>
      <t>ex post</t>
    </r>
    <phoneticPr fontId="3"/>
  </si>
  <si>
    <t xml:space="preserve">[Attachment to Project Design Document]  </t>
    <phoneticPr fontId="3"/>
  </si>
  <si>
    <t>Monitoring Plan Form (Calculation Process Sheet)</t>
    <phoneticPr fontId="3"/>
  </si>
  <si>
    <t>Project Manager</t>
    <phoneticPr fontId="24"/>
  </si>
  <si>
    <t>Responsible for project planning, implementation, monitoring results and reporting.</t>
    <phoneticPr fontId="24"/>
  </si>
  <si>
    <t>Deputy Project Manager</t>
    <phoneticPr fontId="24"/>
  </si>
  <si>
    <t>Appointed to be in charge of approving the archived data after being checked and corrected when necessary.</t>
    <phoneticPr fontId="24"/>
  </si>
  <si>
    <t>Appointed to be in charge of monitoring procedure (data collection and storage), including monitoring equipments and callibrations, and training of monitoring personnel.</t>
    <phoneticPr fontId="24"/>
  </si>
  <si>
    <t>Plant Operators</t>
    <phoneticPr fontId="24"/>
  </si>
  <si>
    <t>Appointed to be in charge of checking the archived data for irregularity and lack.</t>
    <phoneticPr fontId="24"/>
  </si>
  <si>
    <t>Accounting Department</t>
    <phoneticPr fontId="24"/>
  </si>
  <si>
    <t>Plant manager</t>
    <phoneticPr fontId="24"/>
  </si>
  <si>
    <t>Appointed to be in charge of collecting and recording fuel consumption data and reporting (at the end of the month) to the Plant manager.</t>
    <phoneticPr fontId="24"/>
  </si>
  <si>
    <t>Wj</t>
  </si>
  <si>
    <t>Amount of waste type j prevented from disposal</t>
  </si>
  <si>
    <t>FC,p</t>
  </si>
  <si>
    <t xml:space="preserve">Fossil fuel consumption </t>
  </si>
  <si>
    <t>REelec,p</t>
  </si>
  <si>
    <t>Net electricity amount supplied to the grid</t>
  </si>
  <si>
    <t>t</t>
  </si>
  <si>
    <t>Option C</t>
  </si>
  <si>
    <t>Measured values</t>
  </si>
  <si>
    <t>The data is recorded by the waste receiving area</t>
  </si>
  <si>
    <t>Monitored cotinuously and recorded monthly</t>
  </si>
  <si>
    <t>KL</t>
  </si>
  <si>
    <t>Fossil fuel consumption is monitored by a volumetric meter subject to maintenance/calibration/replacement in line with manufacturer's or meter suppliers' specifications</t>
  </si>
  <si>
    <t xml:space="preserve">Monitored continuously and recorded monthly </t>
  </si>
  <si>
    <t>MWh</t>
  </si>
  <si>
    <t xml:space="preserve">Electricity supply is measured by an electricity meter. The meter is calibrated or replaced in line with relevant national/international standards, or manufacturer's specifications. </t>
  </si>
  <si>
    <t>Monitored continuously and recorded monthly</t>
  </si>
  <si>
    <t>CO2 emission factor of grid electricity</t>
    <phoneticPr fontId="3"/>
  </si>
  <si>
    <t>tCO2/MWh</t>
    <phoneticPr fontId="3"/>
  </si>
  <si>
    <t>NCV of Diesel</t>
    <phoneticPr fontId="3"/>
  </si>
  <si>
    <t>GJ/t</t>
    <phoneticPr fontId="3"/>
  </si>
  <si>
    <t>CO2 emission factor of diesel</t>
    <phoneticPr fontId="3"/>
  </si>
  <si>
    <t>tCO2/TJ</t>
    <phoneticPr fontId="3"/>
  </si>
  <si>
    <t>Model correction factor account for model uncertainties</t>
    <phoneticPr fontId="3"/>
  </si>
  <si>
    <t>φp</t>
    <phoneticPr fontId="3"/>
  </si>
  <si>
    <t>Oxidation factor</t>
    <phoneticPr fontId="3"/>
  </si>
  <si>
    <t>OX</t>
    <phoneticPr fontId="3"/>
  </si>
  <si>
    <t>Fraction of methane in the SWDS gas</t>
    <phoneticPr fontId="3"/>
  </si>
  <si>
    <t>F</t>
    <phoneticPr fontId="3"/>
  </si>
  <si>
    <t>Fraction of degradable organic carbon (DOC)</t>
    <phoneticPr fontId="3"/>
  </si>
  <si>
    <t>DOCf</t>
    <phoneticPr fontId="3"/>
  </si>
  <si>
    <t>Methane correction factor</t>
    <phoneticPr fontId="3"/>
  </si>
  <si>
    <t>MCF</t>
    <phoneticPr fontId="3"/>
  </si>
  <si>
    <t>Fraction of degradable organic carbon</t>
    <phoneticPr fontId="3"/>
  </si>
  <si>
    <t>DOCj</t>
    <phoneticPr fontId="3"/>
  </si>
  <si>
    <t xml:space="preserve"> Wood and wood products</t>
    <phoneticPr fontId="3"/>
  </si>
  <si>
    <t xml:space="preserve"> Pulp, paper and cardboard</t>
    <phoneticPr fontId="3"/>
  </si>
  <si>
    <t xml:space="preserve"> Food, food waste, beverages and tobacco</t>
    <phoneticPr fontId="3"/>
  </si>
  <si>
    <t xml:space="preserve"> textiles</t>
    <phoneticPr fontId="3"/>
  </si>
  <si>
    <t xml:space="preserve"> Garden, yard and park waste</t>
    <phoneticPr fontId="3"/>
  </si>
  <si>
    <t xml:space="preserve"> Glass, plastic, metal, other inert waste</t>
    <phoneticPr fontId="3"/>
  </si>
  <si>
    <t>Decay rate for the waste type j</t>
    <phoneticPr fontId="3"/>
  </si>
  <si>
    <t>kj</t>
    <phoneticPr fontId="3"/>
  </si>
  <si>
    <t xml:space="preserve">Fraction of total carbon content in waste type j </t>
    <phoneticPr fontId="3"/>
  </si>
  <si>
    <t>FCCj</t>
    <phoneticPr fontId="3"/>
  </si>
  <si>
    <t>Food waste</t>
  </si>
  <si>
    <t xml:space="preserve">Garden and park waste </t>
  </si>
  <si>
    <t>Paper and Cardboard</t>
  </si>
  <si>
    <t>Rubber and leather</t>
  </si>
  <si>
    <t>Plastics</t>
  </si>
  <si>
    <t>Textiles</t>
  </si>
  <si>
    <t>Metals</t>
  </si>
  <si>
    <t>Glass</t>
  </si>
  <si>
    <t>Wood</t>
  </si>
  <si>
    <t>Other, inert waste</t>
  </si>
  <si>
    <t>FFCj</t>
    <phoneticPr fontId="3"/>
  </si>
  <si>
    <t>Emission factor of N2O associated with combustion</t>
    <phoneticPr fontId="3"/>
  </si>
  <si>
    <t>EFN2O</t>
  </si>
  <si>
    <t>Global Warming Potential of N2O</t>
    <phoneticPr fontId="3"/>
  </si>
  <si>
    <t>GWPN2O</t>
  </si>
  <si>
    <t>Emission factor of CH4 associated with combustion</t>
    <phoneticPr fontId="3"/>
  </si>
  <si>
    <t>EFCH4</t>
  </si>
  <si>
    <t>Global Warming Potential of CH4</t>
    <phoneticPr fontId="3"/>
  </si>
  <si>
    <t>GWPCH4</t>
  </si>
  <si>
    <t>CO2 emission factor of grid electricity</t>
  </si>
  <si>
    <t>Grid</t>
  </si>
  <si>
    <t>tCO2/MWh</t>
  </si>
  <si>
    <t>NCV of Diesel</t>
  </si>
  <si>
    <t>Diesel</t>
  </si>
  <si>
    <t>GJ/t</t>
  </si>
  <si>
    <t>NCVp</t>
  </si>
  <si>
    <t>CO2 emission factor of diesel</t>
  </si>
  <si>
    <t>tCO2/TJ</t>
  </si>
  <si>
    <t>EFCO2</t>
  </si>
  <si>
    <t>Model correction factor account for model uncertainties</t>
  </si>
  <si>
    <t>φp</t>
  </si>
  <si>
    <t>Oxidation factor</t>
  </si>
  <si>
    <t>OX</t>
  </si>
  <si>
    <t>Fraction of methane in the SWDS gas</t>
  </si>
  <si>
    <t>F</t>
  </si>
  <si>
    <t>Fraction of degradable organic carbon (DOC)</t>
  </si>
  <si>
    <t>DOCf</t>
  </si>
  <si>
    <t>Methane correction factor</t>
  </si>
  <si>
    <t>MCF</t>
  </si>
  <si>
    <t>Fraction of degradable organic carbon</t>
  </si>
  <si>
    <t>DOCj</t>
  </si>
  <si>
    <t xml:space="preserve"> Wood and wood products</t>
  </si>
  <si>
    <t xml:space="preserve"> Pulp, paper and cardboard</t>
  </si>
  <si>
    <t xml:space="preserve"> Food, food waste, beverages and tobacco</t>
  </si>
  <si>
    <t xml:space="preserve"> textiles</t>
  </si>
  <si>
    <t xml:space="preserve"> Garden, yard and park waste</t>
  </si>
  <si>
    <t xml:space="preserve"> Glass, plastic, metal, other inert waste</t>
  </si>
  <si>
    <t>Decay rate for the waste type j</t>
  </si>
  <si>
    <t>kj</t>
  </si>
  <si>
    <t xml:space="preserve">Fraction of total carbon content in waste type j </t>
  </si>
  <si>
    <t>FCCj</t>
  </si>
  <si>
    <t>FFCj</t>
  </si>
  <si>
    <t>Emission factor of N2O associated with combustion</t>
  </si>
  <si>
    <t>Global Warming Potential of N2O</t>
  </si>
  <si>
    <t>Emission factor of CH4 associated with combustion</t>
  </si>
  <si>
    <t>Global Warming Potential of CH4</t>
  </si>
  <si>
    <t>Reference emissions from waste disposal at a SWDS</t>
  </si>
  <si>
    <t>tCO2/p</t>
  </si>
  <si>
    <t>Reference emissions from grid electricity</t>
  </si>
  <si>
    <r>
      <t>RE</t>
    </r>
    <r>
      <rPr>
        <vertAlign val="subscript"/>
        <sz val="11"/>
        <color indexed="8"/>
        <rFont val="Arial"/>
        <family val="2"/>
      </rPr>
      <t>CH4,SWDS,p</t>
    </r>
    <phoneticPr fontId="3"/>
  </si>
  <si>
    <r>
      <t>RE</t>
    </r>
    <r>
      <rPr>
        <vertAlign val="subscript"/>
        <sz val="11"/>
        <color indexed="8"/>
        <rFont val="Arial"/>
        <family val="2"/>
      </rPr>
      <t>elec,p</t>
    </r>
    <phoneticPr fontId="3"/>
  </si>
  <si>
    <r>
      <t>RE</t>
    </r>
    <r>
      <rPr>
        <vertAlign val="subscript"/>
        <sz val="11"/>
        <color indexed="8"/>
        <rFont val="Arial"/>
        <family val="2"/>
      </rPr>
      <t>p</t>
    </r>
    <phoneticPr fontId="3"/>
  </si>
  <si>
    <t>Fossil fuel consumption</t>
  </si>
  <si>
    <t>tCO2</t>
  </si>
  <si>
    <t>PEFC,p</t>
  </si>
  <si>
    <t xml:space="preserve">Amount of Diesel consumption </t>
  </si>
  <si>
    <t>NCV</t>
  </si>
  <si>
    <t>CO2 emissions from fossil waste combustion</t>
  </si>
  <si>
    <t>PECOM_CO2,p</t>
  </si>
  <si>
    <t>Combustion efficiency of combuster</t>
  </si>
  <si>
    <t>EFFCOM</t>
  </si>
  <si>
    <t>Qj,p</t>
  </si>
  <si>
    <t>44/12</t>
  </si>
  <si>
    <t>CH4 and N2O emissions from waste combustion</t>
  </si>
  <si>
    <t>PECOM_CH4N2O,p</t>
  </si>
  <si>
    <t>Quantity of waste fed into combustor</t>
  </si>
  <si>
    <t>Qwaste,p</t>
  </si>
  <si>
    <t>tN2O/t waste</t>
  </si>
  <si>
    <t>tCH4/t waste</t>
  </si>
</sst>
</file>

<file path=xl/styles.xml><?xml version="1.0" encoding="utf-8"?>
<styleSheet xmlns="http://schemas.openxmlformats.org/spreadsheetml/2006/main">
  <numFmts count="8">
    <numFmt numFmtId="176" formatCode="0.0_ "/>
    <numFmt numFmtId="177" formatCode="0_ "/>
    <numFmt numFmtId="178" formatCode="0.000_ "/>
    <numFmt numFmtId="179" formatCode="0.00_ "/>
    <numFmt numFmtId="180" formatCode="0.00000000_ "/>
    <numFmt numFmtId="182" formatCode="#,##0_);[Red]\(#,##0\)"/>
    <numFmt numFmtId="183" formatCode="#,##0_ "/>
    <numFmt numFmtId="184" formatCode="0.000000000_ "/>
  </numFmts>
  <fonts count="3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10"/>
      <color indexed="8"/>
      <name val="Arial"/>
      <family val="2"/>
    </font>
    <font>
      <vertAlign val="subscript"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vertAlign val="subscript"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vertAlign val="subscript"/>
      <sz val="14"/>
      <color indexed="9"/>
      <name val="Arial"/>
      <family val="2"/>
    </font>
    <font>
      <vertAlign val="subscript"/>
      <sz val="14"/>
      <color indexed="8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4"/>
      <color rgb="FFFF0000"/>
      <name val="Arial"/>
      <family val="2"/>
    </font>
    <font>
      <sz val="6"/>
      <name val="ＭＳ Ｐゴシック"/>
      <family val="3"/>
      <charset val="128"/>
      <scheme val="minor"/>
    </font>
    <font>
      <b/>
      <sz val="12"/>
      <color theme="0"/>
      <name val="Arial"/>
      <family val="2"/>
    </font>
    <font>
      <sz val="6"/>
      <name val="ＭＳ Ｐゴシック"/>
      <family val="2"/>
      <charset val="128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10"/>
      </bottom>
      <diagonal/>
    </border>
    <border>
      <left/>
      <right style="thin">
        <color indexed="23"/>
      </right>
      <top style="thin">
        <color indexed="23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23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</borders>
  <cellStyleXfs count="5"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22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2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Border="1">
      <alignment vertical="center"/>
    </xf>
    <xf numFmtId="0" fontId="8" fillId="0" borderId="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0" borderId="5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9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5" fillId="5" borderId="9" xfId="0" applyFont="1" applyFill="1" applyBorder="1">
      <alignment vertical="center"/>
    </xf>
    <xf numFmtId="0" fontId="5" fillId="5" borderId="5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>
      <alignment vertical="center"/>
    </xf>
    <xf numFmtId="0" fontId="4" fillId="0" borderId="14" xfId="0" applyFont="1" applyFill="1" applyBorder="1" applyAlignment="1">
      <alignment horizontal="center" vertical="center"/>
    </xf>
    <xf numFmtId="0" fontId="7" fillId="2" borderId="15" xfId="0" applyFont="1" applyFill="1" applyBorder="1">
      <alignment vertical="center"/>
    </xf>
    <xf numFmtId="0" fontId="7" fillId="2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5" xfId="0" applyFont="1" applyFill="1" applyBorder="1">
      <alignment vertical="center"/>
    </xf>
    <xf numFmtId="0" fontId="5" fillId="0" borderId="1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2" borderId="17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4" fillId="4" borderId="18" xfId="0" applyFont="1" applyFill="1" applyBorder="1">
      <alignment vertical="center"/>
    </xf>
    <xf numFmtId="0" fontId="4" fillId="5" borderId="4" xfId="0" applyFont="1" applyFill="1" applyBorder="1">
      <alignment vertical="center"/>
    </xf>
    <xf numFmtId="0" fontId="4" fillId="5" borderId="19" xfId="0" applyFont="1" applyFill="1" applyBorder="1">
      <alignment vertical="center"/>
    </xf>
    <xf numFmtId="0" fontId="4" fillId="5" borderId="5" xfId="0" applyFont="1" applyFill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38" fontId="4" fillId="0" borderId="0" xfId="2" applyFont="1">
      <alignment vertical="center"/>
    </xf>
    <xf numFmtId="0" fontId="7" fillId="2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7" fillId="2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4" borderId="20" xfId="0" applyFont="1" applyFill="1" applyBorder="1">
      <alignment vertical="center"/>
    </xf>
    <xf numFmtId="0" fontId="4" fillId="4" borderId="21" xfId="0" applyFont="1" applyFill="1" applyBorder="1">
      <alignment vertical="center"/>
    </xf>
    <xf numFmtId="0" fontId="4" fillId="0" borderId="20" xfId="0" applyFont="1" applyBorder="1">
      <alignment vertical="center"/>
    </xf>
    <xf numFmtId="0" fontId="4" fillId="2" borderId="22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22" xfId="0" applyFont="1" applyFill="1" applyBorder="1" applyAlignment="1">
      <alignment horizontal="center" vertical="center"/>
    </xf>
    <xf numFmtId="0" fontId="4" fillId="4" borderId="0" xfId="0" applyFont="1" applyFill="1" applyBorder="1">
      <alignment vertical="center"/>
    </xf>
    <xf numFmtId="0" fontId="7" fillId="2" borderId="19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7" fillId="2" borderId="20" xfId="0" applyFont="1" applyFill="1" applyBorder="1">
      <alignment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3" xfId="0" applyFont="1" applyFill="1" applyBorder="1">
      <alignment vertical="center"/>
    </xf>
    <xf numFmtId="0" fontId="7" fillId="2" borderId="2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>
      <alignment vertical="center"/>
    </xf>
    <xf numFmtId="0" fontId="11" fillId="6" borderId="1" xfId="0" applyFont="1" applyFill="1" applyBorder="1" applyAlignment="1">
      <alignment horizontal="center" vertical="center" wrapText="1"/>
    </xf>
    <xf numFmtId="0" fontId="17" fillId="0" borderId="1" xfId="0" applyFont="1" applyFill="1" applyBorder="1">
      <alignment vertical="center"/>
    </xf>
    <xf numFmtId="0" fontId="23" fillId="5" borderId="1" xfId="0" applyFont="1" applyFill="1" applyBorder="1">
      <alignment vertical="center"/>
    </xf>
    <xf numFmtId="0" fontId="18" fillId="3" borderId="1" xfId="0" applyFont="1" applyFill="1" applyBorder="1" applyAlignment="1">
      <alignment vertical="center" wrapText="1"/>
    </xf>
    <xf numFmtId="38" fontId="18" fillId="3" borderId="1" xfId="2" applyFont="1" applyFill="1" applyBorder="1" applyAlignment="1">
      <alignment vertical="center" wrapText="1"/>
    </xf>
    <xf numFmtId="0" fontId="18" fillId="0" borderId="1" xfId="0" applyFont="1" applyFill="1" applyBorder="1">
      <alignment vertical="center"/>
    </xf>
    <xf numFmtId="0" fontId="18" fillId="0" borderId="1" xfId="0" applyFont="1" applyBorder="1">
      <alignment vertical="center"/>
    </xf>
    <xf numFmtId="0" fontId="11" fillId="6" borderId="1" xfId="0" applyFont="1" applyFill="1" applyBorder="1" applyAlignment="1">
      <alignment horizontal="center" vertical="center"/>
    </xf>
    <xf numFmtId="0" fontId="19" fillId="5" borderId="5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4" fillId="0" borderId="1" xfId="1" applyFont="1" applyFill="1" applyBorder="1">
      <alignment vertical="center"/>
    </xf>
    <xf numFmtId="38" fontId="4" fillId="0" borderId="1" xfId="0" applyNumberFormat="1" applyFont="1" applyFill="1" applyBorder="1">
      <alignment vertical="center"/>
    </xf>
    <xf numFmtId="0" fontId="4" fillId="5" borderId="8" xfId="0" applyFont="1" applyFill="1" applyBorder="1">
      <alignment vertical="center"/>
    </xf>
    <xf numFmtId="0" fontId="5" fillId="5" borderId="19" xfId="0" applyFont="1" applyFill="1" applyBorder="1">
      <alignment vertical="center"/>
    </xf>
    <xf numFmtId="0" fontId="4" fillId="4" borderId="29" xfId="0" applyFont="1" applyFill="1" applyBorder="1">
      <alignment vertical="center"/>
    </xf>
    <xf numFmtId="0" fontId="4" fillId="4" borderId="19" xfId="0" applyFont="1" applyFill="1" applyBorder="1">
      <alignment vertical="center"/>
    </xf>
    <xf numFmtId="0" fontId="1" fillId="0" borderId="0" xfId="3">
      <alignment vertical="center"/>
    </xf>
    <xf numFmtId="0" fontId="25" fillId="8" borderId="30" xfId="3" applyFont="1" applyFill="1" applyBorder="1" applyAlignment="1">
      <alignment horizontal="center" vertical="center" wrapText="1"/>
    </xf>
    <xf numFmtId="0" fontId="28" fillId="0" borderId="0" xfId="3" applyFont="1" applyAlignment="1">
      <alignment horizontal="right" vertical="center"/>
    </xf>
    <xf numFmtId="0" fontId="29" fillId="0" borderId="30" xfId="3" applyFont="1" applyFill="1" applyBorder="1" applyAlignment="1">
      <alignment vertical="center" wrapText="1"/>
    </xf>
    <xf numFmtId="0" fontId="29" fillId="0" borderId="31" xfId="3" applyFont="1" applyFill="1" applyBorder="1" applyAlignment="1">
      <alignment vertical="center" wrapText="1"/>
    </xf>
    <xf numFmtId="0" fontId="29" fillId="0" borderId="2" xfId="3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1" fillId="6" borderId="25" xfId="0" applyFont="1" applyFill="1" applyBorder="1" applyAlignment="1">
      <alignment horizontal="center" vertical="center"/>
    </xf>
    <xf numFmtId="0" fontId="11" fillId="6" borderId="26" xfId="0" applyFont="1" applyFill="1" applyBorder="1" applyAlignment="1">
      <alignment horizontal="center" vertical="center"/>
    </xf>
    <xf numFmtId="38" fontId="18" fillId="3" borderId="27" xfId="2" applyFont="1" applyFill="1" applyBorder="1" applyAlignment="1">
      <alignment horizontal="right" vertical="center"/>
    </xf>
    <xf numFmtId="38" fontId="18" fillId="3" borderId="28" xfId="2" applyFont="1" applyFill="1" applyBorder="1" applyAlignment="1">
      <alignment horizontal="right" vertical="center"/>
    </xf>
    <xf numFmtId="0" fontId="23" fillId="5" borderId="1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27" fillId="9" borderId="0" xfId="3" applyFont="1" applyFill="1" applyAlignment="1">
      <alignment horizontal="left" vertical="center"/>
    </xf>
    <xf numFmtId="0" fontId="30" fillId="5" borderId="1" xfId="0" quotePrefix="1" applyFont="1" applyFill="1" applyBorder="1" applyAlignment="1">
      <alignment horizontal="center" vertical="center"/>
    </xf>
    <xf numFmtId="0" fontId="30" fillId="5" borderId="1" xfId="0" applyFont="1" applyFill="1" applyBorder="1">
      <alignment vertical="center"/>
    </xf>
    <xf numFmtId="0" fontId="30" fillId="5" borderId="1" xfId="0" applyFont="1" applyFill="1" applyBorder="1" applyAlignment="1">
      <alignment vertical="center" wrapText="1"/>
    </xf>
    <xf numFmtId="38" fontId="30" fillId="3" borderId="1" xfId="2" applyFont="1" applyFill="1" applyBorder="1">
      <alignment vertical="center"/>
    </xf>
    <xf numFmtId="0" fontId="30" fillId="0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vertical="center" wrapText="1"/>
    </xf>
    <xf numFmtId="38" fontId="30" fillId="3" borderId="1" xfId="2" quotePrefix="1" applyFont="1" applyFill="1" applyBorder="1" applyAlignment="1">
      <alignment vertical="center" wrapText="1"/>
    </xf>
    <xf numFmtId="38" fontId="30" fillId="3" borderId="1" xfId="2" applyFont="1" applyFill="1" applyBorder="1" applyAlignment="1">
      <alignment vertical="center" wrapText="1"/>
    </xf>
    <xf numFmtId="0" fontId="30" fillId="0" borderId="1" xfId="0" applyFont="1" applyFill="1" applyBorder="1">
      <alignment vertical="center"/>
    </xf>
    <xf numFmtId="0" fontId="4" fillId="10" borderId="30" xfId="0" applyFont="1" applyFill="1" applyBorder="1">
      <alignment vertical="center"/>
    </xf>
    <xf numFmtId="0" fontId="4" fillId="10" borderId="30" xfId="0" applyFont="1" applyFill="1" applyBorder="1" applyAlignment="1">
      <alignment horizontal="right" vertical="center"/>
    </xf>
    <xf numFmtId="0" fontId="4" fillId="10" borderId="30" xfId="0" applyFont="1" applyFill="1" applyBorder="1" applyAlignment="1">
      <alignment horizontal="center" vertical="center"/>
    </xf>
    <xf numFmtId="0" fontId="5" fillId="10" borderId="30" xfId="0" applyFont="1" applyFill="1" applyBorder="1">
      <alignment vertical="center"/>
    </xf>
    <xf numFmtId="177" fontId="4" fillId="10" borderId="30" xfId="4" applyNumberFormat="1" applyFont="1" applyFill="1" applyBorder="1" applyAlignment="1">
      <alignment horizontal="right" vertical="center"/>
    </xf>
    <xf numFmtId="176" fontId="4" fillId="10" borderId="30" xfId="4" applyNumberFormat="1" applyFont="1" applyFill="1" applyBorder="1" applyAlignment="1">
      <alignment horizontal="right" vertical="center"/>
    </xf>
    <xf numFmtId="9" fontId="4" fillId="10" borderId="30" xfId="4" applyFont="1" applyFill="1" applyBorder="1" applyAlignment="1">
      <alignment horizontal="right" vertical="center"/>
    </xf>
    <xf numFmtId="178" fontId="4" fillId="10" borderId="30" xfId="4" applyNumberFormat="1" applyFont="1" applyFill="1" applyBorder="1" applyAlignment="1">
      <alignment horizontal="right" vertical="center"/>
    </xf>
    <xf numFmtId="179" fontId="4" fillId="10" borderId="30" xfId="4" applyNumberFormat="1" applyFont="1" applyFill="1" applyBorder="1" applyAlignment="1">
      <alignment horizontal="right" vertical="center"/>
    </xf>
    <xf numFmtId="180" fontId="4" fillId="10" borderId="30" xfId="0" applyNumberFormat="1" applyFont="1" applyFill="1" applyBorder="1">
      <alignment vertical="center"/>
    </xf>
    <xf numFmtId="182" fontId="4" fillId="0" borderId="6" xfId="0" applyNumberFormat="1" applyFont="1" applyBorder="1">
      <alignment vertical="center"/>
    </xf>
    <xf numFmtId="182" fontId="4" fillId="0" borderId="1" xfId="0" applyNumberFormat="1" applyFont="1" applyFill="1" applyBorder="1">
      <alignment vertical="center"/>
    </xf>
    <xf numFmtId="182" fontId="4" fillId="0" borderId="1" xfId="1" applyNumberFormat="1" applyFont="1" applyFill="1" applyBorder="1">
      <alignment vertical="center"/>
    </xf>
    <xf numFmtId="183" fontId="4" fillId="0" borderId="3" xfId="0" applyNumberFormat="1" applyFont="1" applyFill="1" applyBorder="1">
      <alignment vertical="center"/>
    </xf>
    <xf numFmtId="49" fontId="4" fillId="5" borderId="4" xfId="0" applyNumberFormat="1" applyFont="1" applyFill="1" applyBorder="1">
      <alignment vertical="center"/>
    </xf>
    <xf numFmtId="178" fontId="9" fillId="0" borderId="1" xfId="0" applyNumberFormat="1" applyFont="1" applyFill="1" applyBorder="1">
      <alignment vertical="center"/>
    </xf>
    <xf numFmtId="177" fontId="4" fillId="0" borderId="1" xfId="0" applyNumberFormat="1" applyFont="1" applyFill="1" applyBorder="1">
      <alignment vertical="center"/>
    </xf>
    <xf numFmtId="184" fontId="4" fillId="0" borderId="1" xfId="0" applyNumberFormat="1" applyFont="1" applyFill="1" applyBorder="1">
      <alignment vertical="center"/>
    </xf>
    <xf numFmtId="183" fontId="4" fillId="0" borderId="6" xfId="0" applyNumberFormat="1" applyFont="1" applyBorder="1">
      <alignment vertical="center"/>
    </xf>
  </cellXfs>
  <cellStyles count="5">
    <cellStyle name="40% - アクセント 6" xfId="1" builtinId="51"/>
    <cellStyle name="パーセント" xfId="4" builtinId="5"/>
    <cellStyle name="桁区切り" xfId="2" builtinId="6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abu\Co-Work\p1300421_H25&#24180;&#24230;MOE&#20108;&#22269;&#38291;&#12458;&#12501;&#12475;&#12483;&#12488;&#12539;&#12463;&#12524;&#12472;&#12483;&#12488;&#21046;&#24230;&#20107;&#21209;&#23616;&#26989;&#21209;\02&#20316;&#26989;\1_JC&#25903;&#25588;\01&#12514;&#12531;&#12468;&#12523;\Rules_Guidelines\06_GL_PDD_Moni\14JCM_PDDMoni_GL(appendix)(sample_BEMS)_20130308(MN_large_fon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abu\Co-Work\Users\hemmi\AppData\Roaming\Microsoft\Excel\MRV&#26041;&#27861;&#35542;_&#39640;&#24615;&#33021;&#24037;&#26989;&#28809;_&#31639;&#23450;&#12484;&#12540;&#12523;_PDD&#29992;_e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PS(input)"/>
      <sheetName val="MPS(calc_process)"/>
      <sheetName val="MSS"/>
      <sheetName val="MRS(input)"/>
      <sheetName val="MRS(calc_process)"/>
    </sheetNames>
    <sheetDataSet>
      <sheetData sheetId="0"/>
      <sheetData sheetId="1">
        <row r="66">
          <cell r="E66" t="str">
            <v>Office building</v>
          </cell>
        </row>
        <row r="67">
          <cell r="E67" t="str">
            <v>Commercial building</v>
          </cell>
        </row>
        <row r="68">
          <cell r="E68" t="str">
            <v>Hotel</v>
          </cell>
        </row>
        <row r="69">
          <cell r="E69" t="str">
            <v>Hospital</v>
          </cell>
        </row>
        <row r="70">
          <cell r="E70" t="str">
            <v>Other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J_summary"/>
      <sheetName val="contact_info"/>
      <sheetName val="1-1_Exist_default_input"/>
      <sheetName val="1-2_Exist_default_result"/>
      <sheetName val="2-1_Exist_spesific_input"/>
      <sheetName val="2-2_Exist_spesific_result"/>
      <sheetName val="3-1_Green_default_input"/>
      <sheetName val="3-2Green_default_result"/>
      <sheetName val="4-1_Green_spesific_input"/>
      <sheetName val="4-2_Green_spesific_result"/>
    </sheetNames>
    <sheetDataSet>
      <sheetData sheetId="0" refreshError="1"/>
      <sheetData sheetId="1" refreshError="1"/>
      <sheetData sheetId="2"/>
      <sheetData sheetId="3">
        <row r="22">
          <cell r="C22" t="str">
            <v>LPG</v>
          </cell>
        </row>
        <row r="23">
          <cell r="C23" t="str">
            <v>Natural gas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K23"/>
  <sheetViews>
    <sheetView showGridLines="0" tabSelected="1" zoomScale="60" zoomScaleNormal="60" workbookViewId="0">
      <selection activeCell="I8" sqref="I8"/>
    </sheetView>
  </sheetViews>
  <sheetFormatPr defaultRowHeight="14.25"/>
  <cols>
    <col min="1" max="1" width="3.625" style="1" customWidth="1"/>
    <col min="2" max="2" width="15.625" style="1" customWidth="1"/>
    <col min="3" max="3" width="16.875" style="1" customWidth="1"/>
    <col min="4" max="4" width="32.25" style="1" customWidth="1"/>
    <col min="5" max="5" width="14.125" style="1" customWidth="1"/>
    <col min="6" max="6" width="13.125" style="1" customWidth="1"/>
    <col min="7" max="7" width="15.5" style="1" customWidth="1"/>
    <col min="8" max="8" width="21.375" style="1" customWidth="1"/>
    <col min="9" max="9" width="63.5" style="1" customWidth="1"/>
    <col min="10" max="10" width="15.75" style="1" customWidth="1"/>
    <col min="11" max="11" width="14.625" style="1" customWidth="1"/>
    <col min="12" max="16384" width="9" style="1"/>
  </cols>
  <sheetData>
    <row r="1" spans="1:11" ht="18" customHeight="1">
      <c r="K1" s="59" t="s">
        <v>50</v>
      </c>
    </row>
    <row r="2" spans="1:11" ht="27.75" customHeight="1">
      <c r="A2" s="74" t="s">
        <v>51</v>
      </c>
      <c r="B2" s="55"/>
      <c r="C2" s="55"/>
      <c r="D2" s="55"/>
      <c r="E2" s="55"/>
      <c r="F2" s="55"/>
      <c r="G2" s="55"/>
      <c r="H2" s="55"/>
      <c r="I2" s="55"/>
      <c r="J2" s="55"/>
      <c r="K2" s="58"/>
    </row>
    <row r="4" spans="1:11" ht="18.75" customHeight="1">
      <c r="A4" s="75" t="s">
        <v>52</v>
      </c>
      <c r="B4" s="11"/>
    </row>
    <row r="5" spans="1:11" ht="18.75" customHeight="1">
      <c r="A5" s="11"/>
      <c r="B5" s="77" t="s">
        <v>18</v>
      </c>
      <c r="C5" s="77" t="s">
        <v>19</v>
      </c>
      <c r="D5" s="77" t="s">
        <v>20</v>
      </c>
      <c r="E5" s="77" t="s">
        <v>21</v>
      </c>
      <c r="F5" s="77" t="s">
        <v>22</v>
      </c>
      <c r="G5" s="77" t="s">
        <v>23</v>
      </c>
      <c r="H5" s="77" t="s">
        <v>24</v>
      </c>
      <c r="I5" s="77" t="s">
        <v>25</v>
      </c>
      <c r="J5" s="77" t="s">
        <v>26</v>
      </c>
      <c r="K5" s="77" t="s">
        <v>27</v>
      </c>
    </row>
    <row r="6" spans="1:11" s="53" customFormat="1" ht="39" customHeight="1">
      <c r="B6" s="77" t="s">
        <v>28</v>
      </c>
      <c r="C6" s="77" t="s">
        <v>29</v>
      </c>
      <c r="D6" s="77" t="s">
        <v>30</v>
      </c>
      <c r="E6" s="77" t="s">
        <v>31</v>
      </c>
      <c r="F6" s="77" t="s">
        <v>32</v>
      </c>
      <c r="G6" s="77" t="s">
        <v>33</v>
      </c>
      <c r="H6" s="77" t="s">
        <v>34</v>
      </c>
      <c r="I6" s="77" t="s">
        <v>35</v>
      </c>
      <c r="J6" s="77" t="s">
        <v>36</v>
      </c>
      <c r="K6" s="77" t="s">
        <v>37</v>
      </c>
    </row>
    <row r="7" spans="1:11" ht="68.25" customHeight="1">
      <c r="B7" s="112">
        <v>1</v>
      </c>
      <c r="C7" s="113" t="s">
        <v>65</v>
      </c>
      <c r="D7" s="114" t="s">
        <v>66</v>
      </c>
      <c r="E7" s="115">
        <f>600*300</f>
        <v>180000</v>
      </c>
      <c r="F7" s="113" t="s">
        <v>71</v>
      </c>
      <c r="G7" s="116" t="s">
        <v>72</v>
      </c>
      <c r="H7" s="116" t="s">
        <v>73</v>
      </c>
      <c r="I7" s="117" t="s">
        <v>74</v>
      </c>
      <c r="J7" s="117" t="s">
        <v>75</v>
      </c>
      <c r="K7" s="80"/>
    </row>
    <row r="8" spans="1:11" ht="68.25" customHeight="1">
      <c r="B8" s="112">
        <v>2</v>
      </c>
      <c r="C8" s="113" t="s">
        <v>67</v>
      </c>
      <c r="D8" s="114" t="s">
        <v>68</v>
      </c>
      <c r="E8" s="115">
        <f>121337/1000</f>
        <v>121.337</v>
      </c>
      <c r="F8" s="113" t="s">
        <v>76</v>
      </c>
      <c r="G8" s="116" t="s">
        <v>72</v>
      </c>
      <c r="H8" s="116" t="s">
        <v>73</v>
      </c>
      <c r="I8" s="118" t="s">
        <v>77</v>
      </c>
      <c r="J8" s="119" t="s">
        <v>78</v>
      </c>
      <c r="K8" s="81"/>
    </row>
    <row r="9" spans="1:11" ht="68.25" customHeight="1">
      <c r="B9" s="112">
        <v>3</v>
      </c>
      <c r="C9" s="113" t="s">
        <v>69</v>
      </c>
      <c r="D9" s="114" t="s">
        <v>70</v>
      </c>
      <c r="E9" s="115">
        <f>7*7200</f>
        <v>50400</v>
      </c>
      <c r="F9" s="113" t="s">
        <v>79</v>
      </c>
      <c r="G9" s="120" t="s">
        <v>72</v>
      </c>
      <c r="H9" s="120" t="s">
        <v>73</v>
      </c>
      <c r="I9" s="120" t="s">
        <v>80</v>
      </c>
      <c r="J9" s="116" t="s">
        <v>81</v>
      </c>
      <c r="K9" s="82"/>
    </row>
    <row r="10" spans="1:11" ht="8.25" customHeight="1"/>
    <row r="11" spans="1:11" ht="20.100000000000001" customHeight="1">
      <c r="A11" s="75" t="s">
        <v>15</v>
      </c>
    </row>
    <row r="12" spans="1:11" ht="20.100000000000001" customHeight="1">
      <c r="B12" s="77" t="s">
        <v>18</v>
      </c>
      <c r="C12" s="99" t="s">
        <v>19</v>
      </c>
      <c r="D12" s="99"/>
      <c r="E12" s="77" t="s">
        <v>20</v>
      </c>
      <c r="F12" s="77" t="s">
        <v>21</v>
      </c>
      <c r="G12" s="99" t="s">
        <v>22</v>
      </c>
      <c r="H12" s="99"/>
      <c r="I12" s="99"/>
      <c r="J12" s="99" t="s">
        <v>23</v>
      </c>
      <c r="K12" s="99"/>
    </row>
    <row r="13" spans="1:11" ht="39" customHeight="1">
      <c r="B13" s="77" t="s">
        <v>29</v>
      </c>
      <c r="C13" s="99" t="s">
        <v>30</v>
      </c>
      <c r="D13" s="99"/>
      <c r="E13" s="77" t="s">
        <v>31</v>
      </c>
      <c r="F13" s="77" t="s">
        <v>32</v>
      </c>
      <c r="G13" s="99" t="s">
        <v>34</v>
      </c>
      <c r="H13" s="99"/>
      <c r="I13" s="99"/>
      <c r="J13" s="99" t="s">
        <v>37</v>
      </c>
      <c r="K13" s="99"/>
    </row>
    <row r="14" spans="1:11" ht="68.25" customHeight="1">
      <c r="B14" s="79"/>
      <c r="C14" s="107"/>
      <c r="D14" s="107"/>
      <c r="E14" s="83"/>
      <c r="F14" s="79"/>
      <c r="G14" s="101"/>
      <c r="H14" s="101"/>
      <c r="I14" s="101"/>
      <c r="J14" s="100"/>
      <c r="K14" s="100"/>
    </row>
    <row r="15" spans="1:11" ht="6.75" customHeight="1"/>
    <row r="16" spans="1:11" ht="18.75" customHeight="1">
      <c r="A16" s="76" t="s">
        <v>16</v>
      </c>
      <c r="B16" s="9"/>
    </row>
    <row r="17" spans="1:10" ht="21.75" thickBot="1">
      <c r="B17" s="103" t="s">
        <v>44</v>
      </c>
      <c r="C17" s="104"/>
      <c r="D17" s="84" t="s">
        <v>32</v>
      </c>
    </row>
    <row r="18" spans="1:10" ht="21.75" thickBot="1">
      <c r="B18" s="105">
        <f>ROUNDDOWN('MPS(calc_process)'!G6, 0)</f>
        <v>46921</v>
      </c>
      <c r="C18" s="106"/>
      <c r="D18" s="85" t="s">
        <v>45</v>
      </c>
    </row>
    <row r="19" spans="1:10" ht="20.100000000000001" customHeight="1">
      <c r="B19" s="10"/>
      <c r="C19" s="10"/>
      <c r="F19" s="54"/>
      <c r="G19" s="54"/>
    </row>
    <row r="20" spans="1:10" ht="18.75" customHeight="1">
      <c r="A20" s="75" t="s">
        <v>17</v>
      </c>
    </row>
    <row r="21" spans="1:10" ht="18" customHeight="1">
      <c r="B21" s="78" t="s">
        <v>39</v>
      </c>
      <c r="C21" s="102" t="s">
        <v>40</v>
      </c>
      <c r="D21" s="102"/>
      <c r="E21" s="102"/>
      <c r="F21" s="102"/>
      <c r="G21" s="102"/>
      <c r="H21" s="102"/>
      <c r="I21" s="102"/>
      <c r="J21" s="56"/>
    </row>
    <row r="22" spans="1:10" ht="18" customHeight="1">
      <c r="B22" s="78" t="s">
        <v>38</v>
      </c>
      <c r="C22" s="102" t="s">
        <v>41</v>
      </c>
      <c r="D22" s="102"/>
      <c r="E22" s="102"/>
      <c r="F22" s="102"/>
      <c r="G22" s="102"/>
      <c r="H22" s="102"/>
      <c r="I22" s="102"/>
      <c r="J22" s="56"/>
    </row>
    <row r="23" spans="1:10" ht="18" customHeight="1">
      <c r="B23" s="78" t="s">
        <v>42</v>
      </c>
      <c r="C23" s="102" t="s">
        <v>43</v>
      </c>
      <c r="D23" s="102"/>
      <c r="E23" s="102"/>
      <c r="F23" s="102"/>
      <c r="G23" s="102"/>
      <c r="H23" s="102"/>
      <c r="I23" s="102"/>
      <c r="J23" s="56"/>
    </row>
  </sheetData>
  <mergeCells count="14">
    <mergeCell ref="C22:I22"/>
    <mergeCell ref="C23:I23"/>
    <mergeCell ref="C12:D12"/>
    <mergeCell ref="C13:D13"/>
    <mergeCell ref="B17:C17"/>
    <mergeCell ref="B18:C18"/>
    <mergeCell ref="C14:D14"/>
    <mergeCell ref="C21:I21"/>
    <mergeCell ref="J12:K12"/>
    <mergeCell ref="J13:K13"/>
    <mergeCell ref="J14:K14"/>
    <mergeCell ref="G12:I12"/>
    <mergeCell ref="G13:I13"/>
    <mergeCell ref="G14:I14"/>
  </mergeCells>
  <phoneticPr fontId="3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K127"/>
  <sheetViews>
    <sheetView showGridLines="0" view="pageBreakPreview" zoomScale="80" zoomScaleNormal="100" zoomScaleSheetLayoutView="80" workbookViewId="0">
      <selection activeCell="G61" sqref="G61"/>
    </sheetView>
  </sheetViews>
  <sheetFormatPr defaultRowHeight="14.25"/>
  <cols>
    <col min="1" max="4" width="3.625" style="1" customWidth="1"/>
    <col min="5" max="5" width="47.125" style="1" customWidth="1"/>
    <col min="6" max="7" width="12.625" style="1" customWidth="1"/>
    <col min="8" max="8" width="14.625" style="1" customWidth="1"/>
    <col min="9" max="9" width="8.5" style="12" customWidth="1"/>
    <col min="10" max="16384" width="9" style="1"/>
  </cols>
  <sheetData>
    <row r="1" spans="1:11" ht="18" customHeight="1">
      <c r="I1" s="59" t="str">
        <f>'MPS(input)'!K1</f>
        <v>Monitoring Spreadsheet: JCM-JP-MN-001 Ver.1.0</v>
      </c>
    </row>
    <row r="2" spans="1:11" ht="27.75" customHeight="1">
      <c r="A2" s="108" t="s">
        <v>54</v>
      </c>
      <c r="B2" s="108"/>
      <c r="C2" s="108"/>
      <c r="D2" s="108"/>
      <c r="E2" s="108"/>
      <c r="F2" s="108"/>
      <c r="G2" s="108"/>
      <c r="H2" s="108"/>
      <c r="I2" s="108"/>
    </row>
    <row r="3" spans="1:11" ht="18" customHeight="1">
      <c r="A3" s="109" t="s">
        <v>53</v>
      </c>
      <c r="B3" s="110"/>
      <c r="C3" s="110"/>
      <c r="D3" s="110"/>
      <c r="E3" s="110"/>
      <c r="F3" s="110"/>
      <c r="G3" s="110"/>
      <c r="H3" s="110"/>
      <c r="I3" s="110"/>
    </row>
    <row r="4" spans="1:11" ht="11.25" customHeight="1" thickBot="1"/>
    <row r="5" spans="1:11" ht="18.75" customHeight="1" thickBot="1">
      <c r="A5" s="29" t="s">
        <v>5</v>
      </c>
      <c r="B5" s="63"/>
      <c r="C5" s="63"/>
      <c r="D5" s="63"/>
      <c r="E5" s="64"/>
      <c r="F5" s="65" t="s">
        <v>9</v>
      </c>
      <c r="G5" s="30" t="s">
        <v>3</v>
      </c>
      <c r="H5" s="30" t="s">
        <v>4</v>
      </c>
      <c r="I5" s="31" t="s">
        <v>10</v>
      </c>
    </row>
    <row r="6" spans="1:11" ht="18.75" customHeight="1" thickBot="1">
      <c r="A6" s="32"/>
      <c r="B6" s="13" t="s">
        <v>12</v>
      </c>
      <c r="C6" s="13"/>
      <c r="D6" s="60"/>
      <c r="E6" s="61"/>
      <c r="F6" s="62"/>
      <c r="G6" s="139">
        <f>G56-G60</f>
        <v>46921.271655200006</v>
      </c>
      <c r="H6" s="16" t="s">
        <v>1</v>
      </c>
      <c r="I6" s="33" t="s">
        <v>2</v>
      </c>
    </row>
    <row r="7" spans="1:11" ht="18.75" customHeight="1">
      <c r="A7" s="34" t="s">
        <v>6</v>
      </c>
      <c r="B7" s="17"/>
      <c r="C7" s="17"/>
      <c r="D7" s="18"/>
      <c r="E7" s="19"/>
      <c r="F7" s="21"/>
      <c r="G7" s="20"/>
      <c r="H7" s="21"/>
      <c r="I7" s="35"/>
      <c r="J7" s="57"/>
      <c r="K7" s="57"/>
    </row>
    <row r="8" spans="1:11" ht="18.75" customHeight="1">
      <c r="A8" s="40"/>
      <c r="B8" s="14" t="s">
        <v>129</v>
      </c>
      <c r="C8" s="91"/>
      <c r="D8" s="91"/>
      <c r="E8" s="15"/>
      <c r="F8" s="44" t="s">
        <v>130</v>
      </c>
      <c r="G8" s="26">
        <v>0.54079999999999995</v>
      </c>
      <c r="H8" s="26" t="s">
        <v>131</v>
      </c>
      <c r="I8" s="36"/>
    </row>
    <row r="9" spans="1:11" ht="18.75" customHeight="1">
      <c r="A9" s="37"/>
      <c r="B9" s="14" t="s">
        <v>132</v>
      </c>
      <c r="C9" s="91"/>
      <c r="D9" s="91"/>
      <c r="E9" s="15"/>
      <c r="F9" s="44" t="s">
        <v>133</v>
      </c>
      <c r="G9" s="26">
        <v>43</v>
      </c>
      <c r="H9" s="26" t="s">
        <v>134</v>
      </c>
      <c r="I9" s="36" t="s">
        <v>135</v>
      </c>
    </row>
    <row r="10" spans="1:11" ht="18.75" customHeight="1">
      <c r="A10" s="37"/>
      <c r="B10" s="14" t="s">
        <v>136</v>
      </c>
      <c r="C10" s="91"/>
      <c r="D10" s="91"/>
      <c r="E10" s="15"/>
      <c r="F10" s="44" t="s">
        <v>133</v>
      </c>
      <c r="G10" s="26">
        <v>7.2800000000000004E-2</v>
      </c>
      <c r="H10" s="26" t="s">
        <v>137</v>
      </c>
      <c r="I10" s="36" t="s">
        <v>138</v>
      </c>
    </row>
    <row r="11" spans="1:11" ht="18.75" customHeight="1">
      <c r="A11" s="37"/>
      <c r="B11" s="14" t="s">
        <v>139</v>
      </c>
      <c r="C11" s="91"/>
      <c r="D11" s="91"/>
      <c r="E11" s="15"/>
      <c r="F11" s="44"/>
      <c r="G11" s="26">
        <v>0.85</v>
      </c>
      <c r="H11" s="26"/>
      <c r="I11" s="36" t="s">
        <v>140</v>
      </c>
    </row>
    <row r="12" spans="1:11" ht="18.75" customHeight="1">
      <c r="A12" s="37"/>
      <c r="B12" s="14" t="s">
        <v>141</v>
      </c>
      <c r="C12" s="91"/>
      <c r="D12" s="91"/>
      <c r="E12" s="15"/>
      <c r="F12" s="44"/>
      <c r="G12" s="26">
        <v>0.01</v>
      </c>
      <c r="H12" s="26"/>
      <c r="I12" s="36" t="s">
        <v>142</v>
      </c>
    </row>
    <row r="13" spans="1:11" ht="18.75" customHeight="1">
      <c r="A13" s="37"/>
      <c r="B13" s="14" t="s">
        <v>143</v>
      </c>
      <c r="C13" s="91"/>
      <c r="D13" s="91"/>
      <c r="E13" s="15"/>
      <c r="F13" s="44"/>
      <c r="G13" s="26">
        <v>0.5</v>
      </c>
      <c r="H13" s="26"/>
      <c r="I13" s="36" t="s">
        <v>144</v>
      </c>
    </row>
    <row r="14" spans="1:11" ht="18.75" customHeight="1">
      <c r="A14" s="37"/>
      <c r="B14" s="14" t="s">
        <v>145</v>
      </c>
      <c r="C14" s="91"/>
      <c r="D14" s="91"/>
      <c r="E14" s="15"/>
      <c r="F14" s="44"/>
      <c r="G14" s="26">
        <v>0.5</v>
      </c>
      <c r="H14" s="26"/>
      <c r="I14" s="36" t="s">
        <v>146</v>
      </c>
    </row>
    <row r="15" spans="1:11" ht="18.75" customHeight="1">
      <c r="A15" s="37"/>
      <c r="B15" s="14" t="s">
        <v>147</v>
      </c>
      <c r="C15" s="91"/>
      <c r="D15" s="91"/>
      <c r="E15" s="15"/>
      <c r="F15" s="44"/>
      <c r="G15" s="26">
        <v>1</v>
      </c>
      <c r="H15" s="26"/>
      <c r="I15" s="36" t="s">
        <v>148</v>
      </c>
    </row>
    <row r="16" spans="1:11" ht="18.75" customHeight="1">
      <c r="A16" s="37"/>
      <c r="B16" s="14" t="s">
        <v>149</v>
      </c>
      <c r="C16" s="91"/>
      <c r="D16" s="91"/>
      <c r="E16" s="15"/>
      <c r="F16" s="44"/>
      <c r="G16" s="26"/>
      <c r="H16" s="26"/>
      <c r="I16" s="36" t="s">
        <v>150</v>
      </c>
    </row>
    <row r="17" spans="1:9" ht="18.75" customHeight="1">
      <c r="A17" s="37"/>
      <c r="B17" s="14" t="s">
        <v>151</v>
      </c>
      <c r="C17" s="91"/>
      <c r="D17" s="91"/>
      <c r="E17" s="15"/>
      <c r="F17" s="44"/>
      <c r="G17" s="26">
        <v>0.43</v>
      </c>
      <c r="H17" s="26"/>
      <c r="I17" s="36"/>
    </row>
    <row r="18" spans="1:9" ht="18.75" customHeight="1">
      <c r="A18" s="37"/>
      <c r="B18" s="14" t="s">
        <v>152</v>
      </c>
      <c r="C18" s="91"/>
      <c r="D18" s="91"/>
      <c r="E18" s="15"/>
      <c r="F18" s="44"/>
      <c r="G18" s="26">
        <v>0.4</v>
      </c>
      <c r="H18" s="26"/>
      <c r="I18" s="36"/>
    </row>
    <row r="19" spans="1:9" ht="18.75" customHeight="1">
      <c r="A19" s="37"/>
      <c r="B19" s="14" t="s">
        <v>153</v>
      </c>
      <c r="C19" s="91"/>
      <c r="D19" s="91"/>
      <c r="E19" s="15"/>
      <c r="F19" s="44"/>
      <c r="G19" s="26">
        <v>0.15</v>
      </c>
      <c r="H19" s="26"/>
      <c r="I19" s="36"/>
    </row>
    <row r="20" spans="1:9" ht="18.75" customHeight="1">
      <c r="A20" s="37"/>
      <c r="B20" s="14" t="s">
        <v>154</v>
      </c>
      <c r="C20" s="91"/>
      <c r="D20" s="91"/>
      <c r="E20" s="15"/>
      <c r="F20" s="44"/>
      <c r="G20" s="26">
        <v>0.24</v>
      </c>
      <c r="H20" s="26"/>
      <c r="I20" s="36"/>
    </row>
    <row r="21" spans="1:9" ht="18.75" customHeight="1">
      <c r="A21" s="37"/>
      <c r="B21" s="14" t="s">
        <v>155</v>
      </c>
      <c r="C21" s="91"/>
      <c r="D21" s="91"/>
      <c r="E21" s="15"/>
      <c r="F21" s="44"/>
      <c r="G21" s="26">
        <v>0.2</v>
      </c>
      <c r="H21" s="26"/>
      <c r="I21" s="36"/>
    </row>
    <row r="22" spans="1:9" ht="18.75" customHeight="1">
      <c r="A22" s="37"/>
      <c r="B22" s="14" t="s">
        <v>156</v>
      </c>
      <c r="C22" s="91"/>
      <c r="D22" s="91"/>
      <c r="E22" s="15"/>
      <c r="F22" s="44"/>
      <c r="G22" s="26">
        <v>0</v>
      </c>
      <c r="H22" s="26"/>
      <c r="I22" s="36"/>
    </row>
    <row r="23" spans="1:9" ht="18.75" customHeight="1">
      <c r="A23" s="37"/>
      <c r="B23" s="14" t="s">
        <v>157</v>
      </c>
      <c r="C23" s="91"/>
      <c r="D23" s="91"/>
      <c r="E23" s="15"/>
      <c r="F23" s="44"/>
      <c r="G23" s="26"/>
      <c r="H23" s="26"/>
      <c r="I23" s="36" t="s">
        <v>158</v>
      </c>
    </row>
    <row r="24" spans="1:9" ht="18.75" customHeight="1">
      <c r="A24" s="37"/>
      <c r="B24" s="14" t="s">
        <v>151</v>
      </c>
      <c r="C24" s="91"/>
      <c r="D24" s="91"/>
      <c r="E24" s="15"/>
      <c r="F24" s="44"/>
      <c r="G24" s="26">
        <v>3.5000000000000003E-2</v>
      </c>
      <c r="H24" s="26"/>
      <c r="I24" s="36"/>
    </row>
    <row r="25" spans="1:9" ht="18.75" customHeight="1">
      <c r="A25" s="37"/>
      <c r="B25" s="14" t="s">
        <v>152</v>
      </c>
      <c r="C25" s="91"/>
      <c r="D25" s="91"/>
      <c r="E25" s="15"/>
      <c r="F25" s="44"/>
      <c r="G25" s="26">
        <v>7.0000000000000007E-2</v>
      </c>
      <c r="H25" s="26"/>
      <c r="I25" s="36"/>
    </row>
    <row r="26" spans="1:9" ht="18.75" customHeight="1">
      <c r="A26" s="37"/>
      <c r="B26" s="14" t="s">
        <v>153</v>
      </c>
      <c r="C26" s="91"/>
      <c r="D26" s="91"/>
      <c r="E26" s="15"/>
      <c r="F26" s="44"/>
      <c r="G26" s="26">
        <v>0.4</v>
      </c>
      <c r="H26" s="26"/>
      <c r="I26" s="36"/>
    </row>
    <row r="27" spans="1:9" ht="18.75" customHeight="1">
      <c r="A27" s="37"/>
      <c r="B27" s="14" t="s">
        <v>154</v>
      </c>
      <c r="C27" s="91"/>
      <c r="D27" s="91"/>
      <c r="E27" s="15"/>
      <c r="F27" s="44"/>
      <c r="G27" s="26">
        <v>0.17</v>
      </c>
      <c r="H27" s="26"/>
      <c r="I27" s="36"/>
    </row>
    <row r="28" spans="1:9" ht="18.75" customHeight="1">
      <c r="A28" s="37"/>
      <c r="B28" s="14" t="s">
        <v>155</v>
      </c>
      <c r="C28" s="91"/>
      <c r="D28" s="91"/>
      <c r="E28" s="15"/>
      <c r="F28" s="44"/>
      <c r="G28" s="26">
        <v>0.17</v>
      </c>
      <c r="H28" s="26"/>
      <c r="I28" s="36"/>
    </row>
    <row r="29" spans="1:9" ht="18.75" customHeight="1">
      <c r="A29" s="37"/>
      <c r="B29" s="14" t="s">
        <v>159</v>
      </c>
      <c r="C29" s="91"/>
      <c r="D29" s="91"/>
      <c r="E29" s="15"/>
      <c r="F29" s="44"/>
      <c r="G29" s="26"/>
      <c r="H29" s="26"/>
      <c r="I29" s="36" t="s">
        <v>160</v>
      </c>
    </row>
    <row r="30" spans="1:9" ht="18.75" customHeight="1">
      <c r="A30" s="37"/>
      <c r="B30" s="14" t="s">
        <v>110</v>
      </c>
      <c r="C30" s="91"/>
      <c r="D30" s="91"/>
      <c r="E30" s="15"/>
      <c r="F30" s="44"/>
      <c r="G30" s="26">
        <v>0.5</v>
      </c>
      <c r="H30" s="26"/>
      <c r="I30" s="36"/>
    </row>
    <row r="31" spans="1:9" ht="18.75" customHeight="1">
      <c r="A31" s="37"/>
      <c r="B31" s="14" t="s">
        <v>111</v>
      </c>
      <c r="C31" s="91"/>
      <c r="D31" s="91"/>
      <c r="E31" s="15"/>
      <c r="F31" s="44"/>
      <c r="G31" s="26">
        <v>0.55000000000000004</v>
      </c>
      <c r="H31" s="26"/>
      <c r="I31" s="36"/>
    </row>
    <row r="32" spans="1:9" ht="18.75" customHeight="1">
      <c r="A32" s="37"/>
      <c r="B32" s="14" t="s">
        <v>112</v>
      </c>
      <c r="C32" s="91"/>
      <c r="D32" s="91"/>
      <c r="E32" s="15"/>
      <c r="F32" s="44"/>
      <c r="G32" s="26">
        <v>0.5</v>
      </c>
      <c r="H32" s="26"/>
      <c r="I32" s="36"/>
    </row>
    <row r="33" spans="1:9" ht="18.75" customHeight="1">
      <c r="A33" s="37"/>
      <c r="B33" s="14" t="s">
        <v>113</v>
      </c>
      <c r="C33" s="91"/>
      <c r="D33" s="91"/>
      <c r="E33" s="15"/>
      <c r="F33" s="44"/>
      <c r="G33" s="26">
        <v>0.67</v>
      </c>
      <c r="H33" s="26"/>
      <c r="I33" s="36"/>
    </row>
    <row r="34" spans="1:9" ht="18.75" customHeight="1">
      <c r="A34" s="37"/>
      <c r="B34" s="14" t="s">
        <v>114</v>
      </c>
      <c r="C34" s="91"/>
      <c r="D34" s="91"/>
      <c r="E34" s="15"/>
      <c r="F34" s="44"/>
      <c r="G34" s="26">
        <v>0.85</v>
      </c>
      <c r="H34" s="26"/>
      <c r="I34" s="36"/>
    </row>
    <row r="35" spans="1:9" ht="18.75" customHeight="1">
      <c r="A35" s="37"/>
      <c r="B35" s="14" t="s">
        <v>115</v>
      </c>
      <c r="C35" s="91"/>
      <c r="D35" s="91"/>
      <c r="E35" s="15"/>
      <c r="F35" s="44"/>
      <c r="G35" s="26">
        <v>0.5</v>
      </c>
      <c r="H35" s="26"/>
      <c r="I35" s="36"/>
    </row>
    <row r="36" spans="1:9" ht="18.75" customHeight="1">
      <c r="A36" s="37"/>
      <c r="B36" s="14" t="s">
        <v>116</v>
      </c>
      <c r="C36" s="91"/>
      <c r="D36" s="91"/>
      <c r="E36" s="15"/>
      <c r="F36" s="44"/>
      <c r="G36" s="26">
        <v>0</v>
      </c>
      <c r="H36" s="26"/>
      <c r="I36" s="36"/>
    </row>
    <row r="37" spans="1:9" ht="18.75" customHeight="1">
      <c r="A37" s="37"/>
      <c r="B37" s="14" t="s">
        <v>117</v>
      </c>
      <c r="C37" s="91"/>
      <c r="D37" s="91"/>
      <c r="E37" s="15"/>
      <c r="F37" s="44"/>
      <c r="G37" s="26">
        <v>0</v>
      </c>
      <c r="H37" s="26"/>
      <c r="I37" s="36"/>
    </row>
    <row r="38" spans="1:9" ht="18.75" customHeight="1">
      <c r="A38" s="37"/>
      <c r="B38" s="14" t="s">
        <v>118</v>
      </c>
      <c r="C38" s="91"/>
      <c r="D38" s="91"/>
      <c r="E38" s="15"/>
      <c r="F38" s="44"/>
      <c r="G38" s="26">
        <v>0.54</v>
      </c>
      <c r="H38" s="26"/>
      <c r="I38" s="36"/>
    </row>
    <row r="39" spans="1:9" ht="18.75" customHeight="1">
      <c r="A39" s="37"/>
      <c r="B39" s="14" t="s">
        <v>119</v>
      </c>
      <c r="C39" s="91"/>
      <c r="D39" s="91"/>
      <c r="E39" s="15"/>
      <c r="F39" s="44"/>
      <c r="G39" s="26">
        <v>0.05</v>
      </c>
      <c r="H39" s="26"/>
      <c r="I39" s="36"/>
    </row>
    <row r="40" spans="1:9" ht="18.75" customHeight="1">
      <c r="A40" s="37"/>
      <c r="B40" s="14" t="s">
        <v>159</v>
      </c>
      <c r="C40" s="91"/>
      <c r="D40" s="91"/>
      <c r="E40" s="15"/>
      <c r="F40" s="44"/>
      <c r="G40" s="26">
        <v>0</v>
      </c>
      <c r="H40" s="26"/>
      <c r="I40" s="36" t="s">
        <v>161</v>
      </c>
    </row>
    <row r="41" spans="1:9" ht="18.75" customHeight="1">
      <c r="A41" s="37"/>
      <c r="B41" s="14" t="s">
        <v>110</v>
      </c>
      <c r="C41" s="91"/>
      <c r="D41" s="91"/>
      <c r="E41" s="15"/>
      <c r="F41" s="44"/>
      <c r="G41" s="26">
        <v>0</v>
      </c>
      <c r="H41" s="26"/>
      <c r="I41" s="36"/>
    </row>
    <row r="42" spans="1:9" ht="18.75" customHeight="1">
      <c r="A42" s="37"/>
      <c r="B42" s="14" t="s">
        <v>111</v>
      </c>
      <c r="C42" s="91"/>
      <c r="D42" s="91"/>
      <c r="E42" s="15"/>
      <c r="F42" s="44"/>
      <c r="G42" s="26">
        <v>0</v>
      </c>
      <c r="H42" s="26"/>
      <c r="I42" s="36"/>
    </row>
    <row r="43" spans="1:9" ht="18.75" customHeight="1">
      <c r="A43" s="37"/>
      <c r="B43" s="14" t="s">
        <v>112</v>
      </c>
      <c r="C43" s="91"/>
      <c r="D43" s="91"/>
      <c r="E43" s="15"/>
      <c r="F43" s="44"/>
      <c r="G43" s="26">
        <v>0.05</v>
      </c>
      <c r="H43" s="26"/>
      <c r="I43" s="36"/>
    </row>
    <row r="44" spans="1:9" ht="18.75" customHeight="1">
      <c r="A44" s="37"/>
      <c r="B44" s="14" t="s">
        <v>113</v>
      </c>
      <c r="C44" s="91"/>
      <c r="D44" s="91"/>
      <c r="E44" s="15"/>
      <c r="F44" s="44"/>
      <c r="G44" s="26">
        <v>0.2</v>
      </c>
      <c r="H44" s="26"/>
      <c r="I44" s="36"/>
    </row>
    <row r="45" spans="1:9" ht="18.75" customHeight="1">
      <c r="A45" s="37"/>
      <c r="B45" s="14" t="s">
        <v>114</v>
      </c>
      <c r="C45" s="91"/>
      <c r="D45" s="91"/>
      <c r="E45" s="15"/>
      <c r="F45" s="44"/>
      <c r="G45" s="26">
        <v>1</v>
      </c>
      <c r="H45" s="26"/>
      <c r="I45" s="36"/>
    </row>
    <row r="46" spans="1:9" ht="18.75" customHeight="1">
      <c r="A46" s="37"/>
      <c r="B46" s="14" t="s">
        <v>115</v>
      </c>
      <c r="C46" s="91"/>
      <c r="D46" s="91"/>
      <c r="E46" s="15"/>
      <c r="F46" s="44"/>
      <c r="G46" s="26">
        <v>0.5</v>
      </c>
      <c r="H46" s="26"/>
      <c r="I46" s="36"/>
    </row>
    <row r="47" spans="1:9" ht="18.75" customHeight="1">
      <c r="A47" s="37"/>
      <c r="B47" s="14" t="s">
        <v>116</v>
      </c>
      <c r="C47" s="91"/>
      <c r="D47" s="91"/>
      <c r="E47" s="15"/>
      <c r="F47" s="44"/>
      <c r="G47" s="26">
        <v>0</v>
      </c>
      <c r="H47" s="26"/>
      <c r="I47" s="36"/>
    </row>
    <row r="48" spans="1:9" ht="18.75" customHeight="1">
      <c r="A48" s="37"/>
      <c r="B48" s="14" t="s">
        <v>117</v>
      </c>
      <c r="C48" s="91"/>
      <c r="D48" s="91"/>
      <c r="E48" s="15"/>
      <c r="F48" s="44"/>
      <c r="G48" s="26">
        <v>0</v>
      </c>
      <c r="H48" s="26"/>
      <c r="I48" s="36"/>
    </row>
    <row r="49" spans="1:9" ht="18.75" customHeight="1">
      <c r="A49" s="37"/>
      <c r="B49" s="14" t="s">
        <v>118</v>
      </c>
      <c r="C49" s="91"/>
      <c r="D49" s="91"/>
      <c r="E49" s="15"/>
      <c r="F49" s="44"/>
      <c r="G49" s="26">
        <v>0</v>
      </c>
      <c r="H49" s="26"/>
      <c r="I49" s="36"/>
    </row>
    <row r="50" spans="1:9" ht="18.75" customHeight="1">
      <c r="A50" s="37"/>
      <c r="B50" s="14" t="s">
        <v>119</v>
      </c>
      <c r="C50" s="91"/>
      <c r="D50" s="91"/>
      <c r="E50" s="15"/>
      <c r="F50" s="44"/>
      <c r="G50" s="26">
        <v>1</v>
      </c>
      <c r="H50" s="26"/>
      <c r="I50" s="36"/>
    </row>
    <row r="51" spans="1:9" ht="18.75" customHeight="1">
      <c r="A51" s="37"/>
      <c r="B51" s="14" t="s">
        <v>162</v>
      </c>
      <c r="C51" s="91"/>
      <c r="D51" s="91"/>
      <c r="E51" s="15"/>
      <c r="F51" s="44"/>
      <c r="G51" s="26">
        <v>6.05E-5</v>
      </c>
      <c r="H51" s="26"/>
      <c r="I51" s="36" t="s">
        <v>122</v>
      </c>
    </row>
    <row r="52" spans="1:9" ht="18.75" customHeight="1">
      <c r="A52" s="37"/>
      <c r="B52" s="14" t="s">
        <v>163</v>
      </c>
      <c r="C52" s="91"/>
      <c r="D52" s="91"/>
      <c r="E52" s="15"/>
      <c r="F52" s="44"/>
      <c r="G52" s="26">
        <v>310</v>
      </c>
      <c r="H52" s="26"/>
      <c r="I52" s="36" t="s">
        <v>124</v>
      </c>
    </row>
    <row r="53" spans="1:9" ht="18.75" customHeight="1">
      <c r="A53" s="37"/>
      <c r="B53" s="14" t="s">
        <v>164</v>
      </c>
      <c r="C53" s="92"/>
      <c r="D53" s="92"/>
      <c r="E53" s="15"/>
      <c r="F53" s="45"/>
      <c r="G53" s="86">
        <v>2.4199999999999997E-7</v>
      </c>
      <c r="H53" s="86"/>
      <c r="I53" s="33" t="s">
        <v>126</v>
      </c>
    </row>
    <row r="54" spans="1:9" ht="18.75" customHeight="1">
      <c r="A54" s="37"/>
      <c r="B54" s="14" t="s">
        <v>165</v>
      </c>
      <c r="C54" s="92"/>
      <c r="D54" s="92"/>
      <c r="E54" s="15"/>
      <c r="F54" s="45"/>
      <c r="G54" s="86">
        <v>25</v>
      </c>
      <c r="H54" s="86"/>
      <c r="I54" s="38" t="s">
        <v>128</v>
      </c>
    </row>
    <row r="55" spans="1:9" ht="18.75" customHeight="1" thickBot="1">
      <c r="A55" s="34" t="s">
        <v>7</v>
      </c>
      <c r="B55" s="67"/>
      <c r="C55" s="68"/>
      <c r="D55" s="8"/>
      <c r="E55" s="8"/>
      <c r="F55" s="8"/>
      <c r="G55" s="7"/>
      <c r="H55" s="7"/>
      <c r="I55" s="39"/>
    </row>
    <row r="56" spans="1:9" ht="18.75" customHeight="1" thickBot="1">
      <c r="A56" s="40"/>
      <c r="B56" s="46" t="s">
        <v>13</v>
      </c>
      <c r="C56" s="66"/>
      <c r="D56" s="22"/>
      <c r="E56" s="22"/>
      <c r="F56" s="3"/>
      <c r="G56" s="131">
        <f>G57+G58</f>
        <v>132832.32000000001</v>
      </c>
      <c r="H56" s="3" t="s">
        <v>1</v>
      </c>
      <c r="I56" s="36" t="s">
        <v>171</v>
      </c>
    </row>
    <row r="57" spans="1:9" ht="18.75" customHeight="1">
      <c r="A57" s="40"/>
      <c r="B57" s="46"/>
      <c r="C57" s="47" t="s">
        <v>166</v>
      </c>
      <c r="D57" s="48"/>
      <c r="E57" s="49"/>
      <c r="F57" s="50"/>
      <c r="G57" s="132">
        <v>105576</v>
      </c>
      <c r="H57" s="26" t="s">
        <v>167</v>
      </c>
      <c r="I57" s="36" t="s">
        <v>169</v>
      </c>
    </row>
    <row r="58" spans="1:9" ht="18.75" customHeight="1">
      <c r="A58" s="32"/>
      <c r="B58" s="60"/>
      <c r="C58" s="47" t="s">
        <v>168</v>
      </c>
      <c r="D58" s="48"/>
      <c r="E58" s="49"/>
      <c r="F58" s="50"/>
      <c r="G58" s="133">
        <v>27256.319999999996</v>
      </c>
      <c r="H58" s="87" t="s">
        <v>167</v>
      </c>
      <c r="I58" s="73" t="s">
        <v>170</v>
      </c>
    </row>
    <row r="59" spans="1:9" ht="18.75" customHeight="1" thickBot="1">
      <c r="A59" s="34" t="s">
        <v>8</v>
      </c>
      <c r="B59" s="4"/>
      <c r="C59" s="4"/>
      <c r="D59" s="4"/>
      <c r="E59" s="69"/>
      <c r="F59" s="70"/>
      <c r="G59" s="7"/>
      <c r="H59" s="71"/>
      <c r="I59" s="72"/>
    </row>
    <row r="60" spans="1:9" ht="18.75" customHeight="1" thickBot="1">
      <c r="A60" s="37"/>
      <c r="B60" s="23" t="s">
        <v>14</v>
      </c>
      <c r="C60" s="23"/>
      <c r="D60" s="23"/>
      <c r="E60" s="24"/>
      <c r="F60" s="51"/>
      <c r="G60" s="139">
        <f>G61+G65+G69</f>
        <v>85911.048344800001</v>
      </c>
      <c r="H60" s="16" t="s">
        <v>1</v>
      </c>
      <c r="I60" s="36" t="s">
        <v>0</v>
      </c>
    </row>
    <row r="61" spans="1:9" ht="18.75" customHeight="1">
      <c r="A61" s="37"/>
      <c r="B61" s="25"/>
      <c r="C61" s="89" t="s">
        <v>172</v>
      </c>
      <c r="D61" s="90"/>
      <c r="E61" s="28"/>
      <c r="F61" s="50"/>
      <c r="G61" s="134">
        <f>G62*G63*G64</f>
        <v>379.83334480000002</v>
      </c>
      <c r="H61" s="26" t="s">
        <v>173</v>
      </c>
      <c r="I61" s="36" t="s">
        <v>174</v>
      </c>
    </row>
    <row r="62" spans="1:9" ht="18.75" customHeight="1">
      <c r="A62" s="37"/>
      <c r="B62" s="25"/>
      <c r="C62" s="27"/>
      <c r="D62" s="47" t="s">
        <v>175</v>
      </c>
      <c r="E62" s="28"/>
      <c r="F62" s="44" t="s">
        <v>133</v>
      </c>
      <c r="G62" s="88">
        <v>121.337</v>
      </c>
      <c r="H62" s="26" t="s">
        <v>76</v>
      </c>
      <c r="I62" s="36" t="s">
        <v>67</v>
      </c>
    </row>
    <row r="63" spans="1:9" ht="18.75" customHeight="1">
      <c r="A63" s="37"/>
      <c r="B63" s="25"/>
      <c r="C63" s="27"/>
      <c r="D63" s="47" t="s">
        <v>132</v>
      </c>
      <c r="E63" s="28"/>
      <c r="F63" s="44"/>
      <c r="G63" s="88">
        <v>43</v>
      </c>
      <c r="H63" s="26" t="s">
        <v>134</v>
      </c>
      <c r="I63" s="36" t="s">
        <v>176</v>
      </c>
    </row>
    <row r="64" spans="1:9" ht="18.75" customHeight="1">
      <c r="A64" s="37"/>
      <c r="B64" s="25"/>
      <c r="C64" s="27"/>
      <c r="D64" s="47" t="s">
        <v>136</v>
      </c>
      <c r="E64" s="28"/>
      <c r="F64" s="45"/>
      <c r="G64" s="86">
        <v>7.2800000000000004E-2</v>
      </c>
      <c r="H64" s="26" t="s">
        <v>137</v>
      </c>
      <c r="I64" s="36" t="s">
        <v>138</v>
      </c>
    </row>
    <row r="65" spans="1:9" ht="18.75" customHeight="1">
      <c r="A65" s="37"/>
      <c r="B65" s="25"/>
      <c r="C65" s="89" t="s">
        <v>177</v>
      </c>
      <c r="D65" s="90"/>
      <c r="E65" s="28"/>
      <c r="F65" s="50"/>
      <c r="G65" s="134">
        <f>G66*G67*G68</f>
        <v>82154.225999999995</v>
      </c>
      <c r="H65" s="26" t="s">
        <v>173</v>
      </c>
      <c r="I65" s="36" t="s">
        <v>178</v>
      </c>
    </row>
    <row r="66" spans="1:9" ht="18.75" customHeight="1">
      <c r="A66" s="37"/>
      <c r="B66" s="25"/>
      <c r="C66" s="27"/>
      <c r="D66" s="47" t="s">
        <v>179</v>
      </c>
      <c r="E66" s="28"/>
      <c r="F66" s="44"/>
      <c r="G66" s="26">
        <v>0.9</v>
      </c>
      <c r="H66" s="26"/>
      <c r="I66" s="36" t="s">
        <v>180</v>
      </c>
    </row>
    <row r="67" spans="1:9" ht="28.5" customHeight="1">
      <c r="A67" s="37"/>
      <c r="B67" s="25"/>
      <c r="C67" s="27"/>
      <c r="D67" s="47"/>
      <c r="E67" s="28"/>
      <c r="F67" s="44"/>
      <c r="G67" s="26">
        <v>24895.22</v>
      </c>
      <c r="H67" s="26" t="s">
        <v>71</v>
      </c>
      <c r="I67" s="36" t="s">
        <v>181</v>
      </c>
    </row>
    <row r="68" spans="1:9" ht="18.75" customHeight="1">
      <c r="A68" s="37"/>
      <c r="B68" s="25"/>
      <c r="C68" s="27"/>
      <c r="D68" s="135" t="s">
        <v>182</v>
      </c>
      <c r="E68" s="28"/>
      <c r="F68" s="45"/>
      <c r="G68" s="136">
        <v>3.6666666666666665</v>
      </c>
      <c r="H68" s="86"/>
      <c r="I68" s="33"/>
    </row>
    <row r="69" spans="1:9" ht="18.75" customHeight="1">
      <c r="A69" s="37"/>
      <c r="B69" s="25"/>
      <c r="C69" s="89" t="s">
        <v>183</v>
      </c>
      <c r="D69" s="90"/>
      <c r="E69" s="28"/>
      <c r="F69" s="50"/>
      <c r="G69" s="134">
        <f>G70*(G71*G72+G73*G74)</f>
        <v>3376.989</v>
      </c>
      <c r="H69" s="26"/>
      <c r="I69" s="36" t="s">
        <v>184</v>
      </c>
    </row>
    <row r="70" spans="1:9" ht="18.75" customHeight="1">
      <c r="A70" s="37"/>
      <c r="B70" s="25"/>
      <c r="C70" s="27"/>
      <c r="D70" s="47" t="s">
        <v>185</v>
      </c>
      <c r="E70" s="28"/>
      <c r="F70" s="44"/>
      <c r="G70" s="137">
        <v>180000</v>
      </c>
      <c r="H70" s="26"/>
      <c r="I70" s="36" t="s">
        <v>186</v>
      </c>
    </row>
    <row r="71" spans="1:9" ht="18.75" customHeight="1">
      <c r="A71" s="37"/>
      <c r="B71" s="25"/>
      <c r="C71" s="27"/>
      <c r="D71" s="47" t="s">
        <v>162</v>
      </c>
      <c r="E71" s="28"/>
      <c r="F71" s="44"/>
      <c r="G71" s="26">
        <v>6.05E-5</v>
      </c>
      <c r="H71" s="26" t="s">
        <v>187</v>
      </c>
      <c r="I71" s="36" t="s">
        <v>122</v>
      </c>
    </row>
    <row r="72" spans="1:9" ht="18.75" customHeight="1">
      <c r="A72" s="37"/>
      <c r="B72" s="25"/>
      <c r="C72" s="27"/>
      <c r="D72" s="47" t="s">
        <v>163</v>
      </c>
      <c r="E72" s="28"/>
      <c r="F72" s="44"/>
      <c r="G72" s="26">
        <v>310</v>
      </c>
      <c r="H72" s="26"/>
      <c r="I72" s="36" t="s">
        <v>124</v>
      </c>
    </row>
    <row r="73" spans="1:9" ht="18.75" customHeight="1">
      <c r="A73" s="37"/>
      <c r="B73" s="25"/>
      <c r="C73" s="27"/>
      <c r="D73" s="47" t="s">
        <v>164</v>
      </c>
      <c r="E73" s="28"/>
      <c r="F73" s="44"/>
      <c r="G73" s="138">
        <v>2.4199999999999997E-7</v>
      </c>
      <c r="H73" s="26" t="s">
        <v>188</v>
      </c>
      <c r="I73" s="36" t="s">
        <v>126</v>
      </c>
    </row>
    <row r="74" spans="1:9" ht="18.75" customHeight="1">
      <c r="A74" s="37"/>
      <c r="B74" s="25"/>
      <c r="C74" s="27"/>
      <c r="D74" s="47" t="s">
        <v>165</v>
      </c>
      <c r="E74" s="28"/>
      <c r="F74" s="45"/>
      <c r="G74" s="86">
        <v>25</v>
      </c>
      <c r="H74" s="86"/>
      <c r="I74" s="38" t="s">
        <v>128</v>
      </c>
    </row>
    <row r="75" spans="1:9">
      <c r="A75" s="2"/>
      <c r="B75" s="2"/>
      <c r="C75" s="42"/>
      <c r="D75" s="2"/>
      <c r="E75" s="42"/>
      <c r="F75" s="52"/>
      <c r="G75" s="43"/>
      <c r="H75" s="43"/>
      <c r="I75" s="41"/>
    </row>
    <row r="76" spans="1:9" ht="21.75" customHeight="1">
      <c r="E76" s="2" t="s">
        <v>11</v>
      </c>
      <c r="F76" s="10"/>
    </row>
    <row r="77" spans="1:9" ht="21.75" customHeight="1">
      <c r="E77" s="121" t="s">
        <v>82</v>
      </c>
      <c r="F77" s="122">
        <v>0.54079999999999995</v>
      </c>
      <c r="G77" s="123" t="s">
        <v>83</v>
      </c>
      <c r="H77" s="5"/>
    </row>
    <row r="78" spans="1:9" ht="21.75" customHeight="1">
      <c r="E78" s="121" t="s">
        <v>84</v>
      </c>
      <c r="F78" s="121">
        <v>43</v>
      </c>
      <c r="G78" s="121" t="s">
        <v>85</v>
      </c>
      <c r="H78" s="5"/>
    </row>
    <row r="79" spans="1:9" ht="21.75" customHeight="1">
      <c r="E79" s="121" t="s">
        <v>86</v>
      </c>
      <c r="F79" s="121">
        <v>7.2800000000000004E-2</v>
      </c>
      <c r="G79" s="121" t="s">
        <v>87</v>
      </c>
      <c r="H79" s="2"/>
    </row>
    <row r="80" spans="1:9">
      <c r="E80" s="6"/>
      <c r="F80" s="6"/>
      <c r="G80" s="2"/>
      <c r="H80" s="2"/>
    </row>
    <row r="81" spans="5:8" ht="21.75" customHeight="1">
      <c r="E81" s="124" t="s">
        <v>88</v>
      </c>
      <c r="F81" s="122">
        <v>0.85</v>
      </c>
      <c r="G81" s="123" t="s">
        <v>89</v>
      </c>
      <c r="H81" s="2"/>
    </row>
    <row r="82" spans="5:8" ht="21.75" customHeight="1">
      <c r="E82" s="121" t="s">
        <v>90</v>
      </c>
      <c r="F82" s="125">
        <v>0.01</v>
      </c>
      <c r="G82" s="123" t="s">
        <v>91</v>
      </c>
      <c r="H82" s="2"/>
    </row>
    <row r="83" spans="5:8" ht="21.75" customHeight="1">
      <c r="E83" s="121" t="s">
        <v>92</v>
      </c>
      <c r="F83" s="126">
        <v>0.5</v>
      </c>
      <c r="G83" s="123" t="s">
        <v>93</v>
      </c>
      <c r="H83" s="2"/>
    </row>
    <row r="84" spans="5:8" ht="21.75" customHeight="1">
      <c r="E84" s="121" t="s">
        <v>94</v>
      </c>
      <c r="F84" s="125">
        <v>0.5</v>
      </c>
      <c r="G84" s="123" t="s">
        <v>95</v>
      </c>
      <c r="H84" s="2"/>
    </row>
    <row r="85" spans="5:8" ht="21.75" customHeight="1">
      <c r="E85" s="121" t="s">
        <v>96</v>
      </c>
      <c r="F85" s="125">
        <v>1</v>
      </c>
      <c r="G85" s="123" t="s">
        <v>97</v>
      </c>
      <c r="H85" s="2"/>
    </row>
    <row r="86" spans="5:8" ht="21.75" customHeight="1">
      <c r="E86" s="121" t="s">
        <v>98</v>
      </c>
      <c r="F86" s="127"/>
      <c r="G86" s="123" t="s">
        <v>99</v>
      </c>
      <c r="H86" s="2"/>
    </row>
    <row r="87" spans="5:8" ht="21.75" customHeight="1">
      <c r="E87" s="121" t="s">
        <v>100</v>
      </c>
      <c r="F87" s="127">
        <v>0.43</v>
      </c>
      <c r="G87" s="123"/>
      <c r="H87" s="2"/>
    </row>
    <row r="88" spans="5:8" ht="21.75" customHeight="1">
      <c r="E88" s="121" t="s">
        <v>101</v>
      </c>
      <c r="F88" s="127">
        <v>0.4</v>
      </c>
      <c r="G88" s="123"/>
      <c r="H88" s="2"/>
    </row>
    <row r="89" spans="5:8" ht="21.75" customHeight="1">
      <c r="E89" s="121" t="s">
        <v>102</v>
      </c>
      <c r="F89" s="127">
        <v>0.15</v>
      </c>
      <c r="G89" s="123"/>
      <c r="H89" s="2"/>
    </row>
    <row r="90" spans="5:8" ht="21.75" customHeight="1">
      <c r="E90" s="121" t="s">
        <v>103</v>
      </c>
      <c r="F90" s="127">
        <v>0.24</v>
      </c>
      <c r="G90" s="123"/>
      <c r="H90" s="2"/>
    </row>
    <row r="91" spans="5:8" ht="21.75" customHeight="1">
      <c r="E91" s="121" t="s">
        <v>104</v>
      </c>
      <c r="F91" s="127">
        <v>0.2</v>
      </c>
      <c r="G91" s="123"/>
      <c r="H91" s="2"/>
    </row>
    <row r="92" spans="5:8" ht="21.75" customHeight="1">
      <c r="E92" s="121" t="s">
        <v>105</v>
      </c>
      <c r="F92" s="127">
        <v>0</v>
      </c>
      <c r="G92" s="123"/>
      <c r="H92" s="2"/>
    </row>
    <row r="93" spans="5:8" ht="21.75" customHeight="1">
      <c r="E93" s="121" t="s">
        <v>106</v>
      </c>
      <c r="F93" s="125"/>
      <c r="G93" s="123" t="s">
        <v>107</v>
      </c>
      <c r="H93" s="2"/>
    </row>
    <row r="94" spans="5:8" ht="21.75" customHeight="1">
      <c r="E94" s="121" t="s">
        <v>100</v>
      </c>
      <c r="F94" s="128">
        <v>3.5000000000000003E-2</v>
      </c>
      <c r="G94" s="123"/>
      <c r="H94" s="2"/>
    </row>
    <row r="95" spans="5:8" ht="21.75" customHeight="1">
      <c r="E95" s="121" t="s">
        <v>101</v>
      </c>
      <c r="F95" s="129">
        <v>7.0000000000000007E-2</v>
      </c>
      <c r="G95" s="123"/>
      <c r="H95" s="2"/>
    </row>
    <row r="96" spans="5:8" ht="21.75" customHeight="1">
      <c r="E96" s="121" t="s">
        <v>102</v>
      </c>
      <c r="F96" s="129">
        <v>0.4</v>
      </c>
      <c r="G96" s="123"/>
      <c r="H96" s="2"/>
    </row>
    <row r="97" spans="5:8" ht="21.75" customHeight="1">
      <c r="E97" s="121" t="s">
        <v>103</v>
      </c>
      <c r="F97" s="129">
        <v>0.17</v>
      </c>
      <c r="G97" s="123"/>
      <c r="H97" s="2"/>
    </row>
    <row r="98" spans="5:8" ht="21.75" customHeight="1">
      <c r="E98" s="121" t="s">
        <v>104</v>
      </c>
      <c r="F98" s="129">
        <v>0.17</v>
      </c>
      <c r="G98" s="123"/>
      <c r="H98" s="2"/>
    </row>
    <row r="99" spans="5:8">
      <c r="E99" s="6"/>
      <c r="F99" s="6"/>
      <c r="G99" s="2"/>
      <c r="H99" s="2"/>
    </row>
    <row r="100" spans="5:8" ht="21.75" customHeight="1">
      <c r="E100" s="121" t="s">
        <v>108</v>
      </c>
      <c r="F100" s="123"/>
      <c r="G100" s="121" t="s">
        <v>109</v>
      </c>
      <c r="H100" s="2"/>
    </row>
    <row r="101" spans="5:8" ht="21.75" customHeight="1">
      <c r="E101" s="121" t="s">
        <v>110</v>
      </c>
      <c r="F101" s="127">
        <v>0.5</v>
      </c>
      <c r="G101" s="121"/>
      <c r="H101" s="2"/>
    </row>
    <row r="102" spans="5:8" ht="21.75" customHeight="1">
      <c r="E102" s="121" t="s">
        <v>111</v>
      </c>
      <c r="F102" s="127">
        <v>0.55000000000000004</v>
      </c>
      <c r="G102" s="121"/>
      <c r="H102" s="2"/>
    </row>
    <row r="103" spans="5:8" ht="21.75" customHeight="1">
      <c r="E103" s="121" t="s">
        <v>112</v>
      </c>
      <c r="F103" s="127">
        <v>0.5</v>
      </c>
      <c r="G103" s="121"/>
      <c r="H103" s="2"/>
    </row>
    <row r="104" spans="5:8" ht="21.75" customHeight="1">
      <c r="E104" s="121" t="s">
        <v>113</v>
      </c>
      <c r="F104" s="127">
        <v>0.67</v>
      </c>
      <c r="G104" s="121"/>
      <c r="H104" s="2"/>
    </row>
    <row r="105" spans="5:8" ht="21.75" customHeight="1">
      <c r="E105" s="121" t="s">
        <v>114</v>
      </c>
      <c r="F105" s="127">
        <v>0.85</v>
      </c>
      <c r="G105" s="121"/>
      <c r="H105" s="2"/>
    </row>
    <row r="106" spans="5:8" ht="21.75" customHeight="1">
      <c r="E106" s="121" t="s">
        <v>115</v>
      </c>
      <c r="F106" s="127">
        <v>0.5</v>
      </c>
      <c r="G106" s="121"/>
      <c r="H106" s="2"/>
    </row>
    <row r="107" spans="5:8" ht="21.75" customHeight="1">
      <c r="E107" s="121" t="s">
        <v>116</v>
      </c>
      <c r="F107" s="127">
        <v>0</v>
      </c>
      <c r="G107" s="121"/>
      <c r="H107" s="2"/>
    </row>
    <row r="108" spans="5:8" ht="21.75" customHeight="1">
      <c r="E108" s="121" t="s">
        <v>117</v>
      </c>
      <c r="F108" s="127">
        <v>0</v>
      </c>
      <c r="G108" s="121"/>
      <c r="H108" s="2"/>
    </row>
    <row r="109" spans="5:8" s="12" customFormat="1" ht="21.75" customHeight="1">
      <c r="E109" s="121" t="s">
        <v>118</v>
      </c>
      <c r="F109" s="127">
        <v>0.54</v>
      </c>
      <c r="G109" s="121"/>
      <c r="H109" s="2"/>
    </row>
    <row r="110" spans="5:8" s="12" customFormat="1" ht="21.75" customHeight="1">
      <c r="E110" s="121" t="s">
        <v>119</v>
      </c>
      <c r="F110" s="127">
        <v>0.05</v>
      </c>
      <c r="G110" s="121"/>
      <c r="H110" s="2"/>
    </row>
    <row r="111" spans="5:8" s="12" customFormat="1">
      <c r="E111" s="2"/>
      <c r="F111" s="2"/>
      <c r="G111" s="2"/>
      <c r="H111" s="2"/>
    </row>
    <row r="112" spans="5:8" ht="21.75" customHeight="1">
      <c r="E112" s="121" t="s">
        <v>108</v>
      </c>
      <c r="F112" s="123"/>
      <c r="G112" s="121" t="s">
        <v>120</v>
      </c>
      <c r="H112" s="2"/>
    </row>
    <row r="113" spans="5:8" ht="21.75" customHeight="1">
      <c r="E113" s="121" t="s">
        <v>110</v>
      </c>
      <c r="F113" s="127">
        <v>0</v>
      </c>
      <c r="G113" s="121"/>
      <c r="H113" s="2"/>
    </row>
    <row r="114" spans="5:8" ht="21.75" customHeight="1">
      <c r="E114" s="121" t="s">
        <v>111</v>
      </c>
      <c r="F114" s="127">
        <v>0</v>
      </c>
      <c r="G114" s="121"/>
      <c r="H114" s="2"/>
    </row>
    <row r="115" spans="5:8" ht="21.75" customHeight="1">
      <c r="E115" s="121" t="s">
        <v>112</v>
      </c>
      <c r="F115" s="127">
        <v>0.05</v>
      </c>
      <c r="G115" s="121"/>
      <c r="H115" s="2"/>
    </row>
    <row r="116" spans="5:8" ht="21.75" customHeight="1">
      <c r="E116" s="121" t="s">
        <v>113</v>
      </c>
      <c r="F116" s="127">
        <v>0.2</v>
      </c>
      <c r="G116" s="121"/>
      <c r="H116" s="2"/>
    </row>
    <row r="117" spans="5:8" ht="21.75" customHeight="1">
      <c r="E117" s="121" t="s">
        <v>114</v>
      </c>
      <c r="F117" s="127">
        <v>1</v>
      </c>
      <c r="G117" s="121"/>
      <c r="H117" s="2"/>
    </row>
    <row r="118" spans="5:8" ht="21.75" customHeight="1">
      <c r="E118" s="121" t="s">
        <v>115</v>
      </c>
      <c r="F118" s="127">
        <v>0.5</v>
      </c>
      <c r="G118" s="121"/>
      <c r="H118" s="2"/>
    </row>
    <row r="119" spans="5:8" ht="21.75" customHeight="1">
      <c r="E119" s="121" t="s">
        <v>116</v>
      </c>
      <c r="F119" s="127">
        <v>0</v>
      </c>
      <c r="G119" s="121"/>
      <c r="H119" s="2"/>
    </row>
    <row r="120" spans="5:8" ht="21.75" customHeight="1">
      <c r="E120" s="121" t="s">
        <v>117</v>
      </c>
      <c r="F120" s="127">
        <v>0</v>
      </c>
      <c r="G120" s="121"/>
      <c r="H120" s="2"/>
    </row>
    <row r="121" spans="5:8" s="12" customFormat="1" ht="21.75" customHeight="1">
      <c r="E121" s="121" t="s">
        <v>118</v>
      </c>
      <c r="F121" s="127">
        <v>0</v>
      </c>
      <c r="G121" s="121"/>
      <c r="H121" s="2"/>
    </row>
    <row r="122" spans="5:8" s="12" customFormat="1" ht="21.75" customHeight="1">
      <c r="E122" s="121" t="s">
        <v>119</v>
      </c>
      <c r="F122" s="127">
        <v>1</v>
      </c>
      <c r="G122" s="121"/>
      <c r="H122" s="2"/>
    </row>
    <row r="123" spans="5:8" s="12" customFormat="1">
      <c r="E123" s="2"/>
      <c r="F123" s="2"/>
      <c r="G123" s="2"/>
      <c r="H123" s="2"/>
    </row>
    <row r="124" spans="5:8" ht="21.75" customHeight="1">
      <c r="E124" s="121" t="s">
        <v>121</v>
      </c>
      <c r="F124" s="123">
        <v>6.05E-5</v>
      </c>
      <c r="G124" s="121" t="s">
        <v>122</v>
      </c>
      <c r="H124" s="2"/>
    </row>
    <row r="125" spans="5:8" ht="21.75" customHeight="1">
      <c r="E125" s="121" t="s">
        <v>123</v>
      </c>
      <c r="F125" s="121">
        <v>310</v>
      </c>
      <c r="G125" s="121" t="s">
        <v>124</v>
      </c>
      <c r="H125" s="2"/>
    </row>
    <row r="126" spans="5:8" ht="21.75" customHeight="1">
      <c r="E126" s="121" t="s">
        <v>125</v>
      </c>
      <c r="F126" s="130">
        <f>1.21*0.2/1000000</f>
        <v>2.4199999999999997E-7</v>
      </c>
      <c r="G126" s="121" t="s">
        <v>126</v>
      </c>
      <c r="H126" s="2"/>
    </row>
    <row r="127" spans="5:8" s="12" customFormat="1" ht="21.75" customHeight="1">
      <c r="E127" s="121" t="s">
        <v>127</v>
      </c>
      <c r="F127" s="121">
        <v>25</v>
      </c>
      <c r="G127" s="121" t="s">
        <v>128</v>
      </c>
      <c r="H127" s="2"/>
    </row>
  </sheetData>
  <mergeCells count="2">
    <mergeCell ref="A2:I2"/>
    <mergeCell ref="A3:I3"/>
  </mergeCells>
  <phoneticPr fontId="3"/>
  <dataValidations count="1">
    <dataValidation type="list" allowBlank="1" showInputMessage="1" showErrorMessage="1" sqref="F58">
      <formula1>植物種別1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2" orientation="portrait" r:id="rId1"/>
  <rowBreaks count="1" manualBreakCount="1">
    <brk id="75" max="8" man="1"/>
  </rowBreaks>
  <ignoredErrors>
    <ignoredError sqref="D68" twoDigitTextYear="1"/>
  </ignoredErrors>
  <legacyDrawing r:id="rId2"/>
  <oleObjects>
    <oleObject progId="Equation.DSMT4" shapeId="1025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C9"/>
  <sheetViews>
    <sheetView showGridLines="0" zoomScale="90" zoomScaleNormal="90" workbookViewId="0">
      <selection activeCell="C6" sqref="C6"/>
    </sheetView>
  </sheetViews>
  <sheetFormatPr defaultRowHeight="13.5"/>
  <cols>
    <col min="1" max="1" width="3.625" style="93" customWidth="1"/>
    <col min="2" max="2" width="36.375" style="93" customWidth="1"/>
    <col min="3" max="3" width="49.125" style="93" customWidth="1"/>
    <col min="4" max="16384" width="9" style="93"/>
  </cols>
  <sheetData>
    <row r="1" spans="1:3" ht="18" customHeight="1">
      <c r="C1" s="95" t="s">
        <v>49</v>
      </c>
    </row>
    <row r="2" spans="1:3" ht="27" customHeight="1">
      <c r="A2" s="111" t="s">
        <v>47</v>
      </c>
      <c r="B2" s="111"/>
      <c r="C2" s="111"/>
    </row>
    <row r="4" spans="1:3" ht="21" customHeight="1">
      <c r="B4" s="94" t="s">
        <v>46</v>
      </c>
      <c r="C4" s="94" t="s">
        <v>48</v>
      </c>
    </row>
    <row r="5" spans="1:3" ht="70.5" customHeight="1">
      <c r="B5" s="96" t="s">
        <v>55</v>
      </c>
      <c r="C5" s="96" t="s">
        <v>56</v>
      </c>
    </row>
    <row r="6" spans="1:3" ht="70.5" customHeight="1">
      <c r="B6" s="96" t="s">
        <v>57</v>
      </c>
      <c r="C6" s="96" t="s">
        <v>58</v>
      </c>
    </row>
    <row r="7" spans="1:3" ht="70.5" customHeight="1">
      <c r="B7" s="96" t="s">
        <v>63</v>
      </c>
      <c r="C7" s="96" t="s">
        <v>59</v>
      </c>
    </row>
    <row r="8" spans="1:3" ht="70.5" customHeight="1">
      <c r="B8" s="97" t="s">
        <v>60</v>
      </c>
      <c r="C8" s="97" t="s">
        <v>61</v>
      </c>
    </row>
    <row r="9" spans="1:3" ht="70.5" customHeight="1">
      <c r="B9" s="98" t="s">
        <v>62</v>
      </c>
      <c r="C9" s="98" t="s">
        <v>64</v>
      </c>
    </row>
  </sheetData>
  <mergeCells count="1">
    <mergeCell ref="A2:C2"/>
  </mergeCells>
  <phoneticPr fontId="24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&amp;L&amp;"Arial,標準"&amp;12Draft version as of 18 February, 2013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MPS(input)</vt:lpstr>
      <vt:lpstr>MPS(calc_process)</vt:lpstr>
      <vt:lpstr>MSS</vt:lpstr>
      <vt:lpstr>'MPS(calc_process)'!Print_Area</vt:lpstr>
      <vt:lpstr>'MPS(input)'!Print_Area</vt:lpstr>
      <vt:lpstr>化石燃料種別1</vt:lpstr>
    </vt:vector>
  </TitlesOfParts>
  <Company>三菱UFJリサーチ＆コンサルティング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Motoda</dc:creator>
  <cp:lastModifiedBy>Hayama Kazuyuki</cp:lastModifiedBy>
  <cp:lastPrinted>2013-08-01T01:38:02Z</cp:lastPrinted>
  <dcterms:created xsi:type="dcterms:W3CDTF">2012-01-13T02:28:29Z</dcterms:created>
  <dcterms:modified xsi:type="dcterms:W3CDTF">2015-03-01T05:58:42Z</dcterms:modified>
</cp:coreProperties>
</file>